
<file path=[Content_Types].xml><?xml version="1.0" encoding="utf-8"?>
<Types xmlns="http://schemas.openxmlformats.org/package/2006/content-types">
  <Default Extension="png" ContentType="image/png"/>
  <Default Extension="emf" ContentType="image/x-emf"/>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pivotCache/pivotCacheDefinition7.xml" ContentType="application/vnd.openxmlformats-officedocument.spreadsheetml.pivotCacheDefinition+xml"/>
  <Override PartName="/xl/pivotCache/pivotCacheRecords7.xml" ContentType="application/vnd.openxmlformats-officedocument.spreadsheetml.pivotCacheRecords+xml"/>
  <Override PartName="/xl/pivotCache/pivotCacheDefinition8.xml" ContentType="application/vnd.openxmlformats-officedocument.spreadsheetml.pivotCacheDefinition+xml"/>
  <Override PartName="/xl/pivotCache/pivotCacheRecords8.xml" ContentType="application/vnd.openxmlformats-officedocument.spreadsheetml.pivotCacheRecords+xml"/>
  <Override PartName="/xl/pivotCache/pivotCacheDefinition9.xml" ContentType="application/vnd.openxmlformats-officedocument.spreadsheetml.pivotCacheDefinition+xml"/>
  <Override PartName="/xl/pivotCache/pivotCacheRecords9.xml" ContentType="application/vnd.openxmlformats-officedocument.spreadsheetml.pivotCacheRecords+xml"/>
  <Override PartName="/xl/pivotCache/pivotCacheDefinition10.xml" ContentType="application/vnd.openxmlformats-officedocument.spreadsheetml.pivotCacheDefinition+xml"/>
  <Override PartName="/xl/pivotCache/pivotCacheRecords10.xml" ContentType="application/vnd.openxmlformats-officedocument.spreadsheetml.pivotCacheRecords+xml"/>
  <Override PartName="/xl/pivotCache/pivotCacheDefinition11.xml" ContentType="application/vnd.openxmlformats-officedocument.spreadsheetml.pivotCacheDefinition+xml"/>
  <Override PartName="/xl/pivotCache/pivotCacheRecords11.xml" ContentType="application/vnd.openxmlformats-officedocument.spreadsheetml.pivotCacheRecords+xml"/>
  <Override PartName="/xl/pivotCache/pivotCacheDefinition12.xml" ContentType="application/vnd.openxmlformats-officedocument.spreadsheetml.pivotCacheDefinition+xml"/>
  <Override PartName="/xl/pivotCache/pivotCacheRecords12.xml" ContentType="application/vnd.openxmlformats-officedocument.spreadsheetml.pivotCacheRecords+xml"/>
  <Override PartName="/xl/pivotCache/pivotCacheDefinition13.xml" ContentType="application/vnd.openxmlformats-officedocument.spreadsheetml.pivotCacheDefinition+xml"/>
  <Override PartName="/xl/pivotCache/pivotCacheRecords13.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2.xml" ContentType="application/vnd.openxmlformats-officedocument.drawing+xml"/>
  <Override PartName="/xl/drawings/drawing3.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tables/table1.xml" ContentType="application/vnd.openxmlformats-officedocument.spreadsheetml.table+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2"/>
  <workbookPr codeName="ThisWorkbook" hidePivotFieldList="1"/>
  <mc:AlternateContent xmlns:mc="http://schemas.openxmlformats.org/markup-compatibility/2006">
    <mc:Choice Requires="x15">
      <x15ac:absPath xmlns:x15ac="http://schemas.microsoft.com/office/spreadsheetml/2010/11/ac" url="/Users/christsolja007/Desktop/Data Portfolio/College Scoreboard/"/>
    </mc:Choice>
  </mc:AlternateContent>
  <xr:revisionPtr revIDLastSave="0" documentId="13_ncr:1_{BDE3BF19-3B13-544D-9CD7-F335A634E88A}" xr6:coauthVersionLast="36" xr6:coauthVersionMax="36" xr10:uidLastSave="{00000000-0000-0000-0000-000000000000}"/>
  <workbookProtection lockStructure="1"/>
  <bookViews>
    <workbookView xWindow="80" yWindow="500" windowWidth="28720" windowHeight="15560" tabRatio="746" activeTab="4" xr2:uid="{900C9D2D-CB11-D54A-BA4B-FDF6FC1FD023}"/>
  </bookViews>
  <sheets>
    <sheet name="Cover Page" sheetId="12" r:id="rId1"/>
    <sheet name="Table of Contents" sheetId="13" r:id="rId2"/>
    <sheet name="Introduction" sheetId="15" r:id="rId3"/>
    <sheet name="America's Top 18 Colleges" sheetId="10" r:id="rId4"/>
    <sheet name="Interactive Dashboard" sheetId="16" r:id="rId5"/>
    <sheet name="Dashboard Pivot Tables" sheetId="17" r:id="rId6"/>
    <sheet name="Appendix" sheetId="21" r:id="rId7"/>
  </sheets>
  <definedNames>
    <definedName name="_xlnm._FilterDatabase" localSheetId="5" hidden="1">'Dashboard Pivot Tables'!$A$1:$A$56</definedName>
    <definedName name="Slicer_INSTNM">#N/A</definedName>
    <definedName name="Slicer_YEAR">#N/A</definedName>
  </definedNames>
  <calcPr calcId="181029"/>
  <pivotCaches>
    <pivotCache cacheId="0" r:id="rId8"/>
    <pivotCache cacheId="1" r:id="rId9"/>
    <pivotCache cacheId="2" r:id="rId10"/>
    <pivotCache cacheId="3" r:id="rId11"/>
    <pivotCache cacheId="4" r:id="rId12"/>
    <pivotCache cacheId="5" r:id="rId13"/>
    <pivotCache cacheId="6" r:id="rId14"/>
    <pivotCache cacheId="7" r:id="rId15"/>
    <pivotCache cacheId="8" r:id="rId16"/>
    <pivotCache cacheId="9" r:id="rId17"/>
    <pivotCache cacheId="10" r:id="rId18"/>
    <pivotCache cacheId="11" r:id="rId19"/>
    <pivotCache cacheId="12" r:id="rId20"/>
  </pivotCaches>
  <extLst>
    <ext xmlns:x14="http://schemas.microsoft.com/office/spreadsheetml/2009/9/main" uri="{BBE1A952-AA13-448e-AADC-164F8A28A991}">
      <x14:slicerCaches>
        <x14:slicerCache r:id="rId21"/>
        <x14:slicerCache r:id="rId2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34" i="15" l="1"/>
  <c r="B40" i="15"/>
  <c r="B38" i="15" l="1"/>
  <c r="B19" i="15"/>
  <c r="A16" i="15"/>
</calcChain>
</file>

<file path=xl/sharedStrings.xml><?xml version="1.0" encoding="utf-8"?>
<sst xmlns="http://schemas.openxmlformats.org/spreadsheetml/2006/main" count="1122" uniqueCount="273">
  <si>
    <t>INSTNM</t>
  </si>
  <si>
    <t>Massachusetts Institute of Technology</t>
  </si>
  <si>
    <t>Yale University</t>
  </si>
  <si>
    <t>University of Chicago</t>
  </si>
  <si>
    <t>Stanford University</t>
  </si>
  <si>
    <t>University of Pennsylvania</t>
  </si>
  <si>
    <t>Harvard University</t>
  </si>
  <si>
    <t>Brown University</t>
  </si>
  <si>
    <t>California Institute of Technology</t>
  </si>
  <si>
    <t>University of Notre Dame</t>
  </si>
  <si>
    <t>Duke University</t>
  </si>
  <si>
    <t>Princeton University</t>
  </si>
  <si>
    <t>Williams College</t>
  </si>
  <si>
    <t>Northeastern University</t>
  </si>
  <si>
    <t>Northwestern University</t>
  </si>
  <si>
    <t>Rice University</t>
  </si>
  <si>
    <t>Cornell University</t>
  </si>
  <si>
    <t>Swarthmore College</t>
  </si>
  <si>
    <t>Dartmouth College</t>
  </si>
  <si>
    <t>Johns Hopkins University</t>
  </si>
  <si>
    <t>Berea College</t>
  </si>
  <si>
    <t>Brigham Young University-Hawaii</t>
  </si>
  <si>
    <t>Wellesley College</t>
  </si>
  <si>
    <t>Brigham Young University</t>
  </si>
  <si>
    <t>Florida College</t>
  </si>
  <si>
    <t>Pomona College</t>
  </si>
  <si>
    <t>SUNY College of Environmental Science and Forestry</t>
  </si>
  <si>
    <t>The University of Texas Rio Grande Valley</t>
  </si>
  <si>
    <t>Southern Utah University</t>
  </si>
  <si>
    <t>Haverford College</t>
  </si>
  <si>
    <t>University of California-Davis</t>
  </si>
  <si>
    <t>GRAD_DEBT_MDN</t>
  </si>
  <si>
    <t>RET_FT4_POOLED</t>
  </si>
  <si>
    <t>C100_4_POOLED</t>
  </si>
  <si>
    <t>Washington and Lee University</t>
  </si>
  <si>
    <t>Georgetown University</t>
  </si>
  <si>
    <t>Boston College</t>
  </si>
  <si>
    <t>University of Virginia-Main Campus</t>
  </si>
  <si>
    <t>Hamilton College</t>
  </si>
  <si>
    <t>Vanderbilt University</t>
  </si>
  <si>
    <t>Davidson College</t>
  </si>
  <si>
    <t>Washington University in St Louis</t>
  </si>
  <si>
    <t>Carleton College</t>
  </si>
  <si>
    <t>College of the Holy Cross</t>
  </si>
  <si>
    <t>Tufts University</t>
  </si>
  <si>
    <t>Villanova University</t>
  </si>
  <si>
    <t>C150_4_POOLED</t>
  </si>
  <si>
    <t>Amherst College</t>
  </si>
  <si>
    <t>COSTT4_A</t>
  </si>
  <si>
    <t>Harvey Mudd College</t>
  </si>
  <si>
    <t>MD_EARN_WNE_P10</t>
  </si>
  <si>
    <t>Bentley University</t>
  </si>
  <si>
    <t>Carnegie Mellon University</t>
  </si>
  <si>
    <t>Stevens Institute of Technology</t>
  </si>
  <si>
    <t>Lehigh University</t>
  </si>
  <si>
    <t>Kettering University</t>
  </si>
  <si>
    <t>Rensselaer Polytechnic Institute</t>
  </si>
  <si>
    <t>Santa Clara University</t>
  </si>
  <si>
    <t>Massachusetts Maritime Academy</t>
  </si>
  <si>
    <t>MD_EARN_WNE_P6</t>
  </si>
  <si>
    <t>Claremont McKenna College</t>
  </si>
  <si>
    <t>Georgia Institute of Technology-Main Campus</t>
  </si>
  <si>
    <t>PCT25_EARN_WNE_P10</t>
  </si>
  <si>
    <t>Lafayette College</t>
  </si>
  <si>
    <t>Fairfield University</t>
  </si>
  <si>
    <t>Colorado School of Mines</t>
  </si>
  <si>
    <t>PCT75_EARN_WNE_P10</t>
  </si>
  <si>
    <t>DigiPen Institute of Technology</t>
  </si>
  <si>
    <t>Row Labels</t>
  </si>
  <si>
    <t>Median Debt</t>
  </si>
  <si>
    <t>Sum of COSTT4_A</t>
  </si>
  <si>
    <t>Elizabeth City State University</t>
  </si>
  <si>
    <t>Brigham Young University-Idaho</t>
  </si>
  <si>
    <t>University of South Florida-Sarasota-Manatee</t>
  </si>
  <si>
    <t>Southern University at New Orleans</t>
  </si>
  <si>
    <t>Texas A &amp; M International University</t>
  </si>
  <si>
    <t>Indiana University-Northwest</t>
  </si>
  <si>
    <t>Louisiana State University-Alexandria</t>
  </si>
  <si>
    <t>California State University-Los Angeles</t>
  </si>
  <si>
    <t>Indiana University-East</t>
  </si>
  <si>
    <t>Wright State University-Lake Campus</t>
  </si>
  <si>
    <t>Missouri Southern State University</t>
  </si>
  <si>
    <t>Middle Georgia State University</t>
  </si>
  <si>
    <t>Dickinson State University</t>
  </si>
  <si>
    <t>Bluefield State College</t>
  </si>
  <si>
    <t>Southeastern Oklahoma State University</t>
  </si>
  <si>
    <t>University of Wisconsin-Parkside</t>
  </si>
  <si>
    <t>Fayetteville State University</t>
  </si>
  <si>
    <t>University of North Carolina at Pembroke</t>
  </si>
  <si>
    <t>Sum of C100_4_POOLED2</t>
  </si>
  <si>
    <t>Sum of C150_4_POOLED</t>
  </si>
  <si>
    <t>Sum of MD_EARN_WNE_P10</t>
  </si>
  <si>
    <t>Sum of MD_EARN_WNE_P6</t>
  </si>
  <si>
    <t>Sum of PCT25_EARN_WNE_P10</t>
  </si>
  <si>
    <t>Sum of PCT75_EARN_WNE_P10</t>
  </si>
  <si>
    <t>20-year NPV</t>
  </si>
  <si>
    <t>Institution</t>
  </si>
  <si>
    <t>California State University Maritime Academy</t>
  </si>
  <si>
    <t>40-year NPV</t>
  </si>
  <si>
    <t>Sum of 20-year NPV</t>
  </si>
  <si>
    <t>Sum of 40-year NPV</t>
  </si>
  <si>
    <t>Sum of RET_FT4_POOLED</t>
  </si>
  <si>
    <t>Executive Summary</t>
  </si>
  <si>
    <t>Columbia University in the City of NY</t>
  </si>
  <si>
    <t>U.S. Merchant Marine Academy</t>
  </si>
  <si>
    <t>Sum of Mentions</t>
  </si>
  <si>
    <t>Institutions Appearing in Top 20 Lists</t>
  </si>
  <si>
    <t>Ranking Institutions by Top 20 Appearances:</t>
  </si>
  <si>
    <t xml:space="preserve">In sum, 79 distinct institutons ranked in the top 20 for the selected metrics. Of these 79, only 18 institutions scored in the top 20 for 5 or more metrics. In terms of the selected metrics, then, this study regards these 18 institutions as America's top colleges. </t>
  </si>
  <si>
    <t xml:space="preserve"> </t>
  </si>
  <si>
    <t>Compare Among America's Top Colleges</t>
  </si>
  <si>
    <t>Yale</t>
  </si>
  <si>
    <t>Bentley</t>
  </si>
  <si>
    <t>U Pennsylvania</t>
  </si>
  <si>
    <t>CalTech</t>
  </si>
  <si>
    <t>Stanford</t>
  </si>
  <si>
    <t>Carnegie Mellon</t>
  </si>
  <si>
    <t>Princeton</t>
  </si>
  <si>
    <t>Columbia U (NY)</t>
  </si>
  <si>
    <t>MIT</t>
  </si>
  <si>
    <t>Cornell</t>
  </si>
  <si>
    <t>Massachusetts Maritime</t>
  </si>
  <si>
    <t>Duke</t>
  </si>
  <si>
    <t>Lehigh</t>
  </si>
  <si>
    <t>Georgetown U</t>
  </si>
  <si>
    <t>Harvey Mudd</t>
  </si>
  <si>
    <t>Harvard</t>
  </si>
  <si>
    <t>75th PCTL</t>
  </si>
  <si>
    <t>25th PCTL</t>
  </si>
  <si>
    <t>Graduate</t>
  </si>
  <si>
    <t>Undergraduate</t>
  </si>
  <si>
    <t>6 Yrs Post-entry</t>
  </si>
  <si>
    <t>10 Yrs Post-entry</t>
  </si>
  <si>
    <t>100%</t>
  </si>
  <si>
    <t>150%</t>
  </si>
  <si>
    <t>Column Labels</t>
  </si>
  <si>
    <t>Sum of ADM_RATE</t>
  </si>
  <si>
    <t>Sum of SAT_AVG</t>
  </si>
  <si>
    <t>40 Yr NPV</t>
  </si>
  <si>
    <t>20 Yr NPV</t>
  </si>
  <si>
    <t>NULL</t>
  </si>
  <si>
    <t>New England Commission on Higher Education</t>
  </si>
  <si>
    <t>NECHE</t>
  </si>
  <si>
    <t>Middle States Commission on Higher Education</t>
  </si>
  <si>
    <t>MSACHE</t>
  </si>
  <si>
    <t>Western Association of Schools and Colleges Senior Colleges and University Commission</t>
  </si>
  <si>
    <t>WASCSR</t>
  </si>
  <si>
    <t>Southern Association of Colleges and Schools Commission on Colleges</t>
  </si>
  <si>
    <t>SACSCC</t>
  </si>
  <si>
    <t>INEXPFTE</t>
  </si>
  <si>
    <t>PPTUG_EF</t>
  </si>
  <si>
    <t>MDEARN_ALL</t>
  </si>
  <si>
    <t>MDCOST_ALL</t>
  </si>
  <si>
    <t>MDCOMP_ALL</t>
  </si>
  <si>
    <t>ADMCON7</t>
  </si>
  <si>
    <t>BOOKSUPPLY</t>
  </si>
  <si>
    <t>ACCREDCODE</t>
  </si>
  <si>
    <t>GRADS</t>
  </si>
  <si>
    <t>OPENADMP</t>
  </si>
  <si>
    <t>C100_4</t>
  </si>
  <si>
    <t>GRAD_DEBT_MDN10YR_SUPP</t>
  </si>
  <si>
    <t>GRAD_DEBT_MDN_SUPP</t>
  </si>
  <si>
    <t>RET_FT4</t>
  </si>
  <si>
    <t>C150_4</t>
  </si>
  <si>
    <t>PFTFAC</t>
  </si>
  <si>
    <t>AVGFACSAL</t>
  </si>
  <si>
    <t>TUITIONFEE_OUT</t>
  </si>
  <si>
    <t>TUITIONFEE_IN</t>
  </si>
  <si>
    <t>UGDS</t>
  </si>
  <si>
    <t>SAT_AVG</t>
  </si>
  <si>
    <t>ACTCM75</t>
  </si>
  <si>
    <t>ACTCM25</t>
  </si>
  <si>
    <t>ADM_RATE</t>
  </si>
  <si>
    <t>REGION</t>
  </si>
  <si>
    <t>HIGHDEG</t>
  </si>
  <si>
    <t>ACCREDAGENCY</t>
  </si>
  <si>
    <t>YEAR</t>
  </si>
  <si>
    <t>Stevens Inst Tech</t>
  </si>
  <si>
    <t>In-State</t>
  </si>
  <si>
    <t>Out-of-State</t>
  </si>
  <si>
    <t>Determining the Top 18 Colleges</t>
  </si>
  <si>
    <t xml:space="preserve"> Executive Summary</t>
  </si>
  <si>
    <t xml:space="preserve"> Table of Contents</t>
  </si>
  <si>
    <t>This study answers two primary questions: (1) Which are the top colleges in the United States, and (2) Which institutional features predict long-term financial returns for their graduates? Section one addresses the first question. Beginning with over 6,500 schools, I use data on cost of attendance, student earnings, debt, completion rates, student retention, and return on investment to identify the top 18  colleges/universities in the US. The data indicate that Princeton University and Stanford University are the top two colleges in the US. An interactive dashboard allows exploration and visualization of this analysis. Section two addresses the second question. Using statistical and multivariate regression analysis, I show that the 3 most statistically significant predictors of long-term financial returns for their graduates are TUITIONFEE_OUT, AVGFACSAL, and RET_FT4_POOLED. It is assumed that future earnings is a driving concern among those selecting a college to attend, and for that reason special attention is given to dependent variables having to do with future earnings.</t>
  </si>
  <si>
    <t>I</t>
  </si>
  <si>
    <t>II</t>
  </si>
  <si>
    <t>Introduction</t>
  </si>
  <si>
    <t xml:space="preserve"> Introduction</t>
  </si>
  <si>
    <r>
      <t xml:space="preserve">There are roughly 6,500 postsecondary institutions in the United States, and there are exactly </t>
    </r>
    <r>
      <rPr>
        <i/>
        <sz val="14"/>
        <color theme="1"/>
        <rFont val="Avenir Next Regular"/>
      </rPr>
      <t>zero</t>
    </r>
    <r>
      <rPr>
        <sz val="14"/>
        <color theme="1"/>
        <rFont val="Avenir Next Regular"/>
      </rPr>
      <t xml:space="preserve"> perfectly objective means of ranking them. This is as it should be, given the complexities of life, human development, and the variety of individuals' personal goals; the perfect school for one is not therefore the perfect school for another. This study develops </t>
    </r>
    <r>
      <rPr>
        <i/>
        <sz val="14"/>
        <color theme="1"/>
        <rFont val="Avenir Next Regular"/>
      </rPr>
      <t>one</t>
    </r>
    <r>
      <rPr>
        <sz val="14"/>
        <color theme="1"/>
        <rFont val="Avenir Next Regular"/>
      </rPr>
      <t xml:space="preserve"> approach to indentifying America's "top" colleges.</t>
    </r>
  </si>
  <si>
    <t>The data used in this study come from two sources:</t>
  </si>
  <si>
    <t>Summary of Data Cleaning</t>
  </si>
  <si>
    <t>College Scorecard (CS)</t>
  </si>
  <si>
    <t>Each CSV includes 2,989 attributes. To ensure consistent heading usage across the CSVs, I used the following formula:</t>
  </si>
  <si>
    <t>[=]AND('MERGED2017_18_PP copy.csv'!A1:DJY1='MERGED2018_19_PP copy.csv'!A1:DJY1)</t>
  </si>
  <si>
    <t xml:space="preserve">No blank cells were found. Cleaned 141 instances of extra spaces between words. CS data included no duplicate observations. </t>
  </si>
  <si>
    <t xml:space="preserve">2,943 attributes were determined to be irrelevant to this study and removed from each CSV. </t>
  </si>
  <si>
    <t>Center of Education and the Workforce (CEW)</t>
  </si>
  <si>
    <t xml:space="preserve">CEW data was downloaded as a CSV.  I removed from CEW data observations of schools eliminated from CS. </t>
  </si>
  <si>
    <t xml:space="preserve">I added to CEW the "UNITID" column (thus providing a unique identifier to each observation) from CS, and I used UNITID as key-value when joining it to CS using R. </t>
  </si>
  <si>
    <t>Column headings were found to be consistent across all CSVs.</t>
  </si>
  <si>
    <t>II.a</t>
  </si>
  <si>
    <t>II.b</t>
  </si>
  <si>
    <t>Method of Analysis</t>
  </si>
  <si>
    <t xml:space="preserve">All CS data was downloaded in CSV format, and I used Excel (2016) for all cleaning of CS data. I began with over 20,000 rows of CS data. </t>
  </si>
  <si>
    <t xml:space="preserve">Each year's worth of data in the 'College Scorecard' dataset contains 2,989 attributes, the majority of which are not relevant to this study. The number of observations varies with the number of reporting institutions per year. Our focus is on the most recently reported data, but we have included 2015 and 2019 data to provide some historical context. CS data was downloaded on 27 March 2022. According to the 'College Scorecard' webpage, it was last updated on 07 February 2022. </t>
  </si>
  <si>
    <t>•  top 20 by 40 Year Net Present Value</t>
  </si>
  <si>
    <t>•  top 20 by 20 Year Net Present Value</t>
  </si>
  <si>
    <t>•  top 20 by Median Earnings of Students Working and not Enrolled 10 Years after Entry</t>
  </si>
  <si>
    <t>•  top 20 by Median Debt for Students Who Have Completed</t>
  </si>
  <si>
    <t>•  top 20 by (lowest) Average Cost of Attendance</t>
  </si>
  <si>
    <t>•  top 20 by Completion Rate for First-time, Full-time Students at Four-year Institutions (150% of expected time to completion), Pooled for Two Year Rolling Averages</t>
  </si>
  <si>
    <t>25th percentile of earnings of students working and not enrolled 10 years after entry</t>
  </si>
  <si>
    <t>•  top 20 by 25th Percentile of Earnings of Students Working and not Enrolled 10 Years after Entry</t>
  </si>
  <si>
    <t>75th percentile of earnings of students working and not enrolled 10 years after entry</t>
  </si>
  <si>
    <t>•  top 20 by 75th Percentile of Earnings of Students Working and not Enrolled 10 Years after Entry</t>
  </si>
  <si>
    <t>Completion rate for first-time, full-time students at four-year institutions (100% of expected time to completion), pooled for rolling averages</t>
  </si>
  <si>
    <t>•  top 20 by Completion Rate for First-time, Full-time Students at Four-year Institutions (100% of expected time to completion), Pooled for Two Year Rolling Averages</t>
  </si>
  <si>
    <t>First-time, full-time student retention rate at four-year institutions</t>
  </si>
  <si>
    <t>•  top 20 by First-time, Full-time Student Retention Rate at Four-year Institutions</t>
  </si>
  <si>
    <t>•  top 20 by Median Earnings of Students Working and not Enrolled 6 Years after Entry</t>
  </si>
  <si>
    <t xml:space="preserve"> To use the interactive dashboard, simply use the multi-select tools in each slicer to visualize your desired combination of years and schools. Simply clear the filter to reset. </t>
  </si>
  <si>
    <r>
      <rPr>
        <b/>
        <sz val="14"/>
        <color theme="1"/>
        <rFont val="Avenir Next Regular"/>
      </rPr>
      <t>Part 1</t>
    </r>
    <r>
      <rPr>
        <sz val="14"/>
        <color theme="1"/>
        <rFont val="Avenir Next Regular"/>
      </rPr>
      <t xml:space="preserve"> of this study was performed entirely using Excel (2016). After data cleaning, 11 attributes were selected as criteria for identifying the "top colleges". (While there is a specialized distinction between "colleges" and "universities," for convenience I refer to all institutions involved in the study as "colleges".) All eligible institutions were then ranked per attribute, from which a top 20 list was generated:</t>
    </r>
  </si>
  <si>
    <t xml:space="preserve">Finally, I created an interactive dashboard to allow the exploration and comparison of the top 18 colleges. </t>
  </si>
  <si>
    <r>
      <rPr>
        <b/>
        <sz val="14"/>
        <color theme="1"/>
        <rFont val="Avenir Next"/>
        <family val="2"/>
      </rPr>
      <t>Part 2</t>
    </r>
    <r>
      <rPr>
        <sz val="14"/>
        <color theme="1"/>
        <rFont val="Avenir Next"/>
        <family val="2"/>
      </rPr>
      <t xml:space="preserve"> of this study was performed using the programming language R on the RStudio platform. After ensuring all data was uploaded into RStudio without error, statistical analysis was used to explore the relationships between two dependent variables—MD_EARN_WNE_P10 and X40.year.NPV—and twelve independent variables. This section focuses on gaining deeper familiarity with the data, looking for anomalies, and identifying attributes that can help us predict which institutions are "top" colleges.</t>
    </r>
  </si>
  <si>
    <t xml:space="preserve">I next employed multivariate regression analysis to determine what combination of attributes yield the best predictive model for our dependent variables: MD_EARN_WNE_P10 and X40.year.NPV. </t>
  </si>
  <si>
    <t>II.c</t>
  </si>
  <si>
    <t>Glossary of Variables</t>
  </si>
  <si>
    <t xml:space="preserve">These variables, their abbreviations, and their definitions all come from the CS dataset, with the exception of "20 Yr NPV" and "40 Yr NPV" which each come from the CEW dataset. </t>
  </si>
  <si>
    <t>Variable Name</t>
  </si>
  <si>
    <t>Meaning</t>
  </si>
  <si>
    <t>Source</t>
  </si>
  <si>
    <t>UNITID</t>
  </si>
  <si>
    <t>SCH_DEG</t>
  </si>
  <si>
    <t>CCBASIC</t>
  </si>
  <si>
    <t>X40.year.NPV</t>
  </si>
  <si>
    <t>X20.year.NPV</t>
  </si>
  <si>
    <t>Unit ID for institution</t>
  </si>
  <si>
    <t>Institution name</t>
  </si>
  <si>
    <t>Predominant degree awarded (recoded 0s and 4s)</t>
  </si>
  <si>
    <t>Carnegie Classification -- basic</t>
  </si>
  <si>
    <t>Admission rate</t>
  </si>
  <si>
    <t>25th percentile of the ACT cumulative score</t>
  </si>
  <si>
    <t>75th percentile of the ACT cumulative score</t>
  </si>
  <si>
    <t>Average SAT equivalent score of students admitted</t>
  </si>
  <si>
    <t>Enrollment of undergraduate certificate/degree-seeking students</t>
  </si>
  <si>
    <t>Average cost of attendance (academic year institutions)</t>
  </si>
  <si>
    <t>In-state tuition and fees</t>
  </si>
  <si>
    <t>Out-of-state tuition and fees</t>
  </si>
  <si>
    <t>Average faculty salary</t>
  </si>
  <si>
    <t>Proportion of faculty that is full-time</t>
  </si>
  <si>
    <t>Median earnings of students working and not enrolled 10 years after entry</t>
  </si>
  <si>
    <t>Median earnings of students working and not enrolled 6 years after entry</t>
  </si>
  <si>
    <t>Number of graduate students</t>
  </si>
  <si>
    <t>Completion rate for first-time, full-time students at four-year institutions (150% of expected time to completion), pooled for two year rolling averages</t>
  </si>
  <si>
    <t>The net present value is how much a sum of money in the future is valued today. This metric includes costs, future earnings, and the length of time it would take to invest and earn a specific amount of money over a fixed horizon (40 years in this case).</t>
  </si>
  <si>
    <t>The net present value is how much a sum of money in the future is valued today. This metric includes costs, future earnings, and the length of time it would take to invest and earn a specific amount of money over a fixed horizon (20 years in this case).</t>
  </si>
  <si>
    <t>Instructional expenditures per full-time equivalent student</t>
  </si>
  <si>
    <t>The median debt for students who have completed</t>
  </si>
  <si>
    <t>CS</t>
  </si>
  <si>
    <t>CEW</t>
  </si>
  <si>
    <t>Removed distance only schools, schools not reporting data on key attributes, tribal and all special focus institutions, unaccredited schools, and institutions whose predominent degree is not a bachelors degree.</t>
  </si>
  <si>
    <t xml:space="preserve">Needless to say, no degree from any college can guarantee any certain income threshold. Nevertheless, analysis reveals that certain attributes do predict high MD_EARN_WNE_P10 and X40.year.NPV.
</t>
  </si>
  <si>
    <t>III</t>
  </si>
  <si>
    <t xml:space="preserve">Again, it is assumed that future earnings is a driving concern among those selecting a college to attend. This assumption is why 6 of the 11 determining criteria have to do with earnings. </t>
  </si>
  <si>
    <t xml:space="preserve">These 11 top 20 lists were used to create 11 pivot charts. A total of 79 colleges appear at least once in the top 20 lists, which may be found on the "America's Top 18 Colleges" tab of this study. The number of times each college appears in the top 20 lists was counted. A total of 18 colleges appear on at least 5 top 20 lists, and those 18 colleges were therefore selected as America's top colleges. </t>
  </si>
  <si>
    <t>IV</t>
  </si>
  <si>
    <t>Regression Analysis</t>
  </si>
  <si>
    <t>V</t>
  </si>
  <si>
    <t>Appendix</t>
  </si>
  <si>
    <t xml:space="preserve"> Appendix</t>
  </si>
  <si>
    <t>The R code for creating the map on "America's Top 18 Colleges" tab:</t>
  </si>
  <si>
    <r>
      <rPr>
        <sz val="14"/>
        <color theme="1"/>
        <rFont val="Avenir Next Demi Bold"/>
        <family val="2"/>
      </rPr>
      <t>Please note</t>
    </r>
    <r>
      <rPr>
        <sz val="14"/>
        <color theme="1"/>
        <rFont val="Avenir Next Medium"/>
        <family val="2"/>
      </rPr>
      <t xml:space="preserve">: </t>
    </r>
    <r>
      <rPr>
        <sz val="14"/>
        <color theme="1"/>
        <rFont val="Avenir Next Medium Italic"/>
      </rPr>
      <t>Embedding a PDF of the regression analysis report made this Excel file too large to post on LinkedIn. The full analysis report, including R code used, is posted publicly on Kaggle at this link</t>
    </r>
    <r>
      <rPr>
        <sz val="14"/>
        <color theme="1"/>
        <rFont val="Avenir Next Medium"/>
        <family val="2"/>
      </rPr>
      <t xml:space="preserve">: </t>
    </r>
  </si>
  <si>
    <t>https://www.kaggle.com/code/rkeith2/america-s-top-colleges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</si>
</sst>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
    <numFmt numFmtId="165" formatCode="&quot;$&quot;#,##0.00"/>
  </numFmts>
  <fonts count="27">
    <font>
      <sz val="12"/>
      <color theme="1"/>
      <name val="Gill Sans MT"/>
      <family val="2"/>
      <scheme val="minor"/>
    </font>
    <font>
      <sz val="18"/>
      <color theme="1"/>
      <name val="Avenir Next Demi Bold"/>
      <family val="2"/>
    </font>
    <font>
      <sz val="18"/>
      <color theme="1"/>
      <name val="Gill Sans MT"/>
      <family val="2"/>
      <scheme val="minor"/>
    </font>
    <font>
      <sz val="12"/>
      <color theme="1"/>
      <name val="Avenir Next Regular"/>
    </font>
    <font>
      <sz val="12"/>
      <color theme="1"/>
      <name val="Avenir Next Demi Bold"/>
      <family val="2"/>
    </font>
    <font>
      <b/>
      <sz val="12"/>
      <color theme="1"/>
      <name val="Avenir Next Regular"/>
    </font>
    <font>
      <sz val="16"/>
      <color theme="1"/>
      <name val="Avenir Next Bold"/>
    </font>
    <font>
      <sz val="20"/>
      <color theme="1"/>
      <name val="Avenir Next Demi Bold"/>
      <family val="2"/>
    </font>
    <font>
      <sz val="12"/>
      <color theme="1"/>
      <name val="Avenir Next Medium"/>
      <family val="2"/>
    </font>
    <font>
      <sz val="16"/>
      <color theme="1"/>
      <name val="Avenir Next Demi Bold"/>
      <family val="2"/>
    </font>
    <font>
      <sz val="16"/>
      <color theme="1"/>
      <name val="Avenir Next"/>
      <family val="2"/>
    </font>
    <font>
      <sz val="14"/>
      <color theme="1"/>
      <name val="Avenir Next Medium"/>
      <family val="2"/>
    </font>
    <font>
      <sz val="14"/>
      <color theme="1"/>
      <name val="Avenir Next Regular"/>
    </font>
    <font>
      <u/>
      <sz val="12"/>
      <color theme="10"/>
      <name val="Gill Sans MT"/>
      <family val="2"/>
      <scheme val="minor"/>
    </font>
    <font>
      <u/>
      <sz val="14"/>
      <color theme="1"/>
      <name val="Avenir Next Regular"/>
    </font>
    <font>
      <u/>
      <sz val="18"/>
      <color theme="1"/>
      <name val="Avenir Next Demi Bold"/>
      <family val="2"/>
    </font>
    <font>
      <i/>
      <sz val="14"/>
      <color theme="1"/>
      <name val="Avenir Next Regular"/>
    </font>
    <font>
      <sz val="16"/>
      <color rgb="FF1E1E1E"/>
      <name val="Helvetica Neue"/>
      <family val="2"/>
    </font>
    <font>
      <sz val="13"/>
      <color theme="1"/>
      <name val="Avenir Next Regular"/>
    </font>
    <font>
      <sz val="10"/>
      <color theme="1"/>
      <name val="SourceSansPro"/>
    </font>
    <font>
      <b/>
      <sz val="14"/>
      <color theme="1"/>
      <name val="Avenir Next Regular"/>
    </font>
    <font>
      <sz val="14"/>
      <color theme="1"/>
      <name val="Avenir Next"/>
      <family val="2"/>
    </font>
    <font>
      <b/>
      <sz val="14"/>
      <color theme="1"/>
      <name val="Avenir Next"/>
      <family val="2"/>
    </font>
    <font>
      <sz val="14"/>
      <color theme="1"/>
      <name val="Avenir Next Medium Italic"/>
    </font>
    <font>
      <sz val="14"/>
      <color theme="1"/>
      <name val="Avenir Next Demi Bold"/>
      <family val="2"/>
    </font>
    <font>
      <u/>
      <sz val="13"/>
      <color rgb="FF0070C0"/>
      <name val="Avenir Next Regular"/>
    </font>
    <font>
      <sz val="13"/>
      <color rgb="FF0070C0"/>
      <name val="Avenir Next Regular"/>
    </font>
  </fonts>
  <fills count="10">
    <fill>
      <patternFill patternType="none"/>
    </fill>
    <fill>
      <patternFill patternType="gray125"/>
    </fill>
    <fill>
      <patternFill patternType="solid">
        <fgColor rgb="FFFEFFDB"/>
        <bgColor indexed="64"/>
      </patternFill>
    </fill>
    <fill>
      <patternFill patternType="solid">
        <fgColor rgb="FFADD0D4"/>
        <bgColor indexed="64"/>
      </patternFill>
    </fill>
    <fill>
      <patternFill patternType="solid">
        <fgColor rgb="FFA4CCD6"/>
        <bgColor indexed="64"/>
      </patternFill>
    </fill>
    <fill>
      <patternFill patternType="solid">
        <fgColor rgb="FFA3C5C9"/>
        <bgColor indexed="64"/>
      </patternFill>
    </fill>
    <fill>
      <patternFill patternType="solid">
        <fgColor rgb="FFB3D8DC"/>
        <bgColor indexed="64"/>
      </patternFill>
    </fill>
    <fill>
      <patternFill patternType="lightGray">
        <fgColor rgb="FFFEFFDB"/>
      </patternFill>
    </fill>
    <fill>
      <patternFill patternType="lightGray">
        <fgColor rgb="FFB3D8DC"/>
      </patternFill>
    </fill>
    <fill>
      <patternFill patternType="solid">
        <fgColor indexed="65"/>
        <bgColor rgb="FFB3D8DC"/>
      </patternFill>
    </fill>
  </fills>
  <borders count="48">
    <border>
      <left/>
      <right/>
      <top/>
      <bottom/>
      <diagonal/>
    </border>
    <border>
      <left/>
      <right/>
      <top/>
      <bottom style="medium">
        <color indexed="64"/>
      </bottom>
      <diagonal/>
    </border>
    <border>
      <left style="thin">
        <color indexed="64"/>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top/>
      <bottom/>
      <diagonal/>
    </border>
    <border>
      <left/>
      <right style="medium">
        <color indexed="64"/>
      </right>
      <top/>
      <bottom/>
      <diagonal/>
    </border>
    <border>
      <left/>
      <right style="thin">
        <color indexed="64"/>
      </right>
      <top/>
      <bottom/>
      <diagonal/>
    </border>
    <border>
      <left/>
      <right style="thick">
        <color theme="4" tint="-0.24994659260841701"/>
      </right>
      <top/>
      <bottom style="thick">
        <color theme="4" tint="-0.24994659260841701"/>
      </bottom>
      <diagonal/>
    </border>
    <border>
      <left/>
      <right/>
      <top/>
      <bottom style="thick">
        <color theme="4" tint="-0.24994659260841701"/>
      </bottom>
      <diagonal/>
    </border>
    <border>
      <left style="thick">
        <color theme="4" tint="-0.24994659260841701"/>
      </left>
      <right/>
      <top/>
      <bottom style="thick">
        <color theme="4" tint="-0.24994659260841701"/>
      </bottom>
      <diagonal/>
    </border>
    <border>
      <left/>
      <right style="thick">
        <color theme="4" tint="-0.24994659260841701"/>
      </right>
      <top/>
      <bottom/>
      <diagonal/>
    </border>
    <border>
      <left style="thick">
        <color theme="4" tint="-0.24994659260841701"/>
      </left>
      <right/>
      <top/>
      <bottom/>
      <diagonal/>
    </border>
    <border>
      <left/>
      <right style="thick">
        <color theme="4" tint="-0.24994659260841701"/>
      </right>
      <top style="thick">
        <color theme="4" tint="-0.24994659260841701"/>
      </top>
      <bottom/>
      <diagonal/>
    </border>
    <border>
      <left/>
      <right/>
      <top style="thick">
        <color theme="4" tint="-0.24994659260841701"/>
      </top>
      <bottom/>
      <diagonal/>
    </border>
    <border>
      <left style="thick">
        <color theme="4" tint="-0.24994659260841701"/>
      </left>
      <right/>
      <top style="thick">
        <color theme="4" tint="-0.24994659260841701"/>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ck">
        <color theme="1"/>
      </left>
      <right/>
      <top/>
      <bottom/>
      <diagonal/>
    </border>
    <border>
      <left/>
      <right/>
      <top style="thick">
        <color indexed="64"/>
      </top>
      <bottom/>
      <diagonal/>
    </border>
    <border>
      <left style="thick">
        <color auto="1"/>
      </left>
      <right/>
      <top/>
      <bottom/>
      <diagonal/>
    </border>
    <border>
      <left style="thick">
        <color rgb="FFFF0000"/>
      </left>
      <right/>
      <top style="thick">
        <color rgb="FFFF0000"/>
      </top>
      <bottom/>
      <diagonal/>
    </border>
    <border>
      <left/>
      <right/>
      <top style="thick">
        <color rgb="FFFF0000"/>
      </top>
      <bottom/>
      <diagonal/>
    </border>
    <border>
      <left/>
      <right style="thick">
        <color rgb="FFFF0000"/>
      </right>
      <top style="thick">
        <color rgb="FFFF0000"/>
      </top>
      <bottom/>
      <diagonal/>
    </border>
    <border>
      <left style="thick">
        <color rgb="FFFF0000"/>
      </left>
      <right/>
      <top/>
      <bottom/>
      <diagonal/>
    </border>
    <border>
      <left/>
      <right style="thick">
        <color rgb="FFFF0000"/>
      </right>
      <top/>
      <bottom/>
      <diagonal/>
    </border>
    <border>
      <left style="thick">
        <color rgb="FFFF0000"/>
      </left>
      <right/>
      <top/>
      <bottom style="thick">
        <color rgb="FFFF0000"/>
      </bottom>
      <diagonal/>
    </border>
    <border>
      <left/>
      <right/>
      <top/>
      <bottom style="thick">
        <color rgb="FFFF0000"/>
      </bottom>
      <diagonal/>
    </border>
    <border>
      <left/>
      <right style="thick">
        <color rgb="FFFF0000"/>
      </right>
      <top/>
      <bottom style="thick">
        <color rgb="FFFF0000"/>
      </bottom>
      <diagonal/>
    </border>
    <border>
      <left style="thin">
        <color indexed="64"/>
      </left>
      <right/>
      <top style="thin">
        <color indexed="64"/>
      </top>
      <bottom style="double">
        <color indexed="64"/>
      </bottom>
      <diagonal/>
    </border>
    <border>
      <left/>
      <right/>
      <top style="thin">
        <color indexed="64"/>
      </top>
      <bottom style="double">
        <color indexed="64"/>
      </bottom>
      <diagonal/>
    </border>
    <border>
      <left/>
      <right style="thin">
        <color indexed="64"/>
      </right>
      <top style="thin">
        <color indexed="64"/>
      </top>
      <bottom style="double">
        <color indexed="64"/>
      </bottom>
      <diagonal/>
    </border>
    <border>
      <left/>
      <right/>
      <top/>
      <bottom style="thin">
        <color indexed="64"/>
      </bottom>
      <diagonal/>
    </border>
    <border>
      <left style="thin">
        <color indexed="64"/>
      </left>
      <right/>
      <top style="double">
        <color indexed="64"/>
      </top>
      <bottom/>
      <diagonal/>
    </border>
    <border>
      <left/>
      <right/>
      <top style="double">
        <color indexed="64"/>
      </top>
      <bottom/>
      <diagonal/>
    </border>
    <border>
      <left/>
      <right style="thick">
        <color auto="1"/>
      </right>
      <top/>
      <bottom/>
      <diagonal/>
    </border>
    <border>
      <left/>
      <right/>
      <top style="thin">
        <color indexed="64"/>
      </top>
      <bottom/>
      <diagonal/>
    </border>
  </borders>
  <cellStyleXfs count="2">
    <xf numFmtId="0" fontId="0" fillId="0" borderId="0"/>
    <xf numFmtId="0" fontId="13" fillId="0" borderId="0" applyNumberFormat="0" applyFill="0" applyBorder="0" applyAlignment="0" applyProtection="0"/>
  </cellStyleXfs>
  <cellXfs count="225">
    <xf numFmtId="0" fontId="0" fillId="0" borderId="0" xfId="0"/>
    <xf numFmtId="0" fontId="0" fillId="0" borderId="0" xfId="0" applyFill="1"/>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right"/>
    </xf>
    <xf numFmtId="0" fontId="3" fillId="0" borderId="0" xfId="0" pivotButton="1" applyFont="1"/>
    <xf numFmtId="0" fontId="3" fillId="0" borderId="0" xfId="0" applyFont="1"/>
    <xf numFmtId="0" fontId="3" fillId="0" borderId="0" xfId="0" applyFont="1" applyFill="1" applyBorder="1"/>
    <xf numFmtId="0" fontId="3" fillId="0" borderId="0" xfId="0" applyFont="1" applyAlignment="1">
      <alignment horizontal="center" vertical="center"/>
    </xf>
    <xf numFmtId="0" fontId="3" fillId="0" borderId="0" xfId="0" applyFont="1" applyBorder="1" applyAlignment="1">
      <alignment horizontal="center" vertical="center"/>
    </xf>
    <xf numFmtId="0" fontId="3" fillId="0" borderId="8" xfId="0" pivotButton="1" applyFont="1" applyBorder="1"/>
    <xf numFmtId="0" fontId="3" fillId="3" borderId="9" xfId="0" applyFont="1" applyFill="1" applyBorder="1"/>
    <xf numFmtId="0" fontId="3" fillId="0" borderId="2" xfId="0" applyFont="1" applyBorder="1" applyAlignment="1">
      <alignment horizontal="left"/>
    </xf>
    <xf numFmtId="0" fontId="3" fillId="0" borderId="14" xfId="0" applyNumberFormat="1" applyFont="1" applyBorder="1"/>
    <xf numFmtId="0" fontId="3" fillId="0" borderId="10" xfId="0" applyFont="1" applyBorder="1" applyAlignment="1">
      <alignment horizontal="left"/>
    </xf>
    <xf numFmtId="0" fontId="3" fillId="0" borderId="11" xfId="0" applyNumberFormat="1" applyFont="1" applyBorder="1"/>
    <xf numFmtId="0" fontId="4" fillId="3" borderId="9" xfId="0" applyFont="1" applyFill="1" applyBorder="1"/>
    <xf numFmtId="0" fontId="4" fillId="0" borderId="14" xfId="0" applyNumberFormat="1" applyFont="1" applyBorder="1"/>
    <xf numFmtId="0" fontId="0" fillId="4" borderId="0" xfId="0" applyFill="1"/>
    <xf numFmtId="165" fontId="0" fillId="0" borderId="0" xfId="0" applyNumberFormat="1"/>
    <xf numFmtId="10" fontId="0" fillId="0" borderId="0" xfId="0" applyNumberFormat="1"/>
    <xf numFmtId="164" fontId="0" fillId="0" borderId="0" xfId="0" applyNumberFormat="1"/>
    <xf numFmtId="0" fontId="3" fillId="0" borderId="25" xfId="0" applyNumberFormat="1" applyFont="1" applyBorder="1"/>
    <xf numFmtId="0" fontId="3" fillId="0" borderId="26" xfId="0" applyNumberFormat="1" applyFont="1" applyBorder="1"/>
    <xf numFmtId="0" fontId="3" fillId="0" borderId="25" xfId="0" applyFont="1" applyBorder="1" applyAlignment="1">
      <alignment horizontal="left"/>
    </xf>
    <xf numFmtId="0" fontId="3" fillId="0" borderId="26" xfId="0" applyFont="1" applyBorder="1" applyAlignment="1">
      <alignment horizontal="left"/>
    </xf>
    <xf numFmtId="0" fontId="0" fillId="3" borderId="0" xfId="0" applyFill="1"/>
    <xf numFmtId="0" fontId="0" fillId="5" borderId="0" xfId="0" applyFill="1"/>
    <xf numFmtId="0" fontId="3" fillId="0" borderId="27" xfId="0" pivotButton="1" applyFont="1" applyBorder="1"/>
    <xf numFmtId="0" fontId="3" fillId="0" borderId="8" xfId="0" applyFont="1" applyBorder="1" applyAlignment="1">
      <alignment horizontal="left"/>
    </xf>
    <xf numFmtId="0" fontId="4" fillId="3" borderId="14" xfId="0" applyFont="1" applyFill="1" applyBorder="1"/>
    <xf numFmtId="0" fontId="4" fillId="3" borderId="28" xfId="0" applyFont="1" applyFill="1" applyBorder="1"/>
    <xf numFmtId="0" fontId="3" fillId="0" borderId="9" xfId="0" applyNumberFormat="1" applyFont="1" applyBorder="1"/>
    <xf numFmtId="0" fontId="8" fillId="0" borderId="23" xfId="0" pivotButton="1" applyFont="1" applyBorder="1"/>
    <xf numFmtId="0" fontId="5" fillId="2" borderId="25" xfId="0" applyFont="1" applyFill="1" applyBorder="1" applyAlignment="1">
      <alignment horizontal="left"/>
    </xf>
    <xf numFmtId="0" fontId="5" fillId="2" borderId="24" xfId="0" applyFont="1" applyFill="1" applyBorder="1" applyAlignment="1">
      <alignment horizontal="left"/>
    </xf>
    <xf numFmtId="0" fontId="5" fillId="2" borderId="25" xfId="0" applyNumberFormat="1" applyFont="1" applyFill="1" applyBorder="1"/>
    <xf numFmtId="0" fontId="8" fillId="3" borderId="23" xfId="0" applyFont="1" applyFill="1" applyBorder="1"/>
    <xf numFmtId="0" fontId="5" fillId="2" borderId="24" xfId="0" applyNumberFormat="1" applyFont="1" applyFill="1" applyBorder="1"/>
    <xf numFmtId="0" fontId="0" fillId="0" borderId="0" xfId="0" applyAlignment="1">
      <alignment wrapText="1"/>
    </xf>
    <xf numFmtId="0" fontId="11" fillId="0" borderId="0" xfId="0" applyFont="1" applyAlignment="1">
      <alignment horizontal="right"/>
    </xf>
    <xf numFmtId="0" fontId="14" fillId="0" borderId="0" xfId="1" applyFont="1"/>
    <xf numFmtId="0" fontId="12" fillId="0" borderId="0" xfId="0" applyFont="1" applyAlignment="1">
      <alignment vertical="center" wrapText="1"/>
    </xf>
    <xf numFmtId="0" fontId="12" fillId="0" borderId="0" xfId="0" applyFont="1" applyAlignment="1">
      <alignment vertical="center" wrapText="1"/>
    </xf>
    <xf numFmtId="0" fontId="0" fillId="0" borderId="0" xfId="0" applyAlignment="1"/>
    <xf numFmtId="0" fontId="0" fillId="0" borderId="0" xfId="0" applyAlignment="1">
      <alignment vertical="center" wrapText="1"/>
    </xf>
    <xf numFmtId="0" fontId="0" fillId="0" borderId="29" xfId="0" applyBorder="1"/>
    <xf numFmtId="0" fontId="17" fillId="0" borderId="29" xfId="0" applyFont="1" applyBorder="1"/>
    <xf numFmtId="0" fontId="13" fillId="0" borderId="29" xfId="1" applyBorder="1"/>
    <xf numFmtId="0" fontId="12" fillId="0" borderId="0" xfId="0" applyFont="1" applyAlignment="1">
      <alignment horizontal="left" vertical="center" wrapText="1" indent="2"/>
    </xf>
    <xf numFmtId="0" fontId="12" fillId="0" borderId="0" xfId="0" applyFont="1" applyAlignment="1">
      <alignment horizontal="left" vertical="center" wrapText="1"/>
    </xf>
    <xf numFmtId="0" fontId="0" fillId="0" borderId="30" xfId="0" applyBorder="1"/>
    <xf numFmtId="0" fontId="0" fillId="0" borderId="31" xfId="0" applyBorder="1"/>
    <xf numFmtId="0" fontId="0" fillId="0" borderId="0" xfId="0" applyAlignment="1">
      <alignment vertical="center" wrapText="1"/>
    </xf>
    <xf numFmtId="0" fontId="19" fillId="0" borderId="0" xfId="0" applyFont="1"/>
    <xf numFmtId="0" fontId="12" fillId="0" borderId="30" xfId="0" applyFont="1" applyBorder="1" applyAlignment="1">
      <alignment vertical="center" wrapText="1"/>
    </xf>
    <xf numFmtId="0" fontId="12" fillId="0" borderId="42" xfId="0" applyFont="1" applyBorder="1" applyAlignment="1">
      <alignment vertical="center" wrapText="1"/>
    </xf>
    <xf numFmtId="0" fontId="12" fillId="7" borderId="14" xfId="0" applyFont="1" applyFill="1" applyBorder="1" applyAlignment="1">
      <alignment vertical="center"/>
    </xf>
    <xf numFmtId="0" fontId="12" fillId="8" borderId="14" xfId="0" applyFont="1" applyFill="1" applyBorder="1" applyAlignment="1">
      <alignment vertical="center"/>
    </xf>
    <xf numFmtId="0" fontId="12" fillId="8" borderId="11" xfId="0" applyFont="1" applyFill="1" applyBorder="1" applyAlignment="1">
      <alignment vertical="center"/>
    </xf>
    <xf numFmtId="0" fontId="0" fillId="9" borderId="0" xfId="0" applyFill="1"/>
    <xf numFmtId="0" fontId="14" fillId="0" borderId="0" xfId="1" applyFont="1" applyAlignment="1"/>
    <xf numFmtId="0" fontId="14" fillId="0" borderId="0" xfId="1" applyFont="1" applyAlignment="1">
      <alignment horizontal="left" vertical="center" wrapText="1" indent="2"/>
    </xf>
    <xf numFmtId="0" fontId="1" fillId="2" borderId="3" xfId="0" applyFont="1" applyFill="1" applyBorder="1" applyAlignment="1" applyProtection="1">
      <alignment horizontal="left" indent="1"/>
    </xf>
    <xf numFmtId="0" fontId="0" fillId="2" borderId="4" xfId="0" applyFill="1" applyBorder="1" applyAlignment="1" applyProtection="1">
      <alignment horizontal="left" indent="1"/>
    </xf>
    <xf numFmtId="0" fontId="0" fillId="0" borderId="4" xfId="0" applyBorder="1" applyAlignment="1" applyProtection="1">
      <alignment horizontal="left" indent="1"/>
    </xf>
    <xf numFmtId="0" fontId="0" fillId="0" borderId="5" xfId="0" applyBorder="1" applyAlignment="1" applyProtection="1">
      <alignment horizontal="left" indent="1"/>
    </xf>
    <xf numFmtId="0" fontId="0" fillId="2" borderId="6" xfId="0" applyFill="1" applyBorder="1" applyAlignment="1" applyProtection="1">
      <alignment horizontal="left" indent="1"/>
    </xf>
    <xf numFmtId="0" fontId="0" fillId="2" borderId="1" xfId="0" applyFill="1" applyBorder="1" applyAlignment="1" applyProtection="1">
      <alignment horizontal="left" indent="1"/>
    </xf>
    <xf numFmtId="0" fontId="0" fillId="0" borderId="1" xfId="0" applyBorder="1" applyAlignment="1" applyProtection="1">
      <alignment horizontal="left" indent="1"/>
    </xf>
    <xf numFmtId="0" fontId="0" fillId="0" borderId="7" xfId="0" applyBorder="1" applyAlignment="1" applyProtection="1">
      <alignment horizontal="left" indent="1"/>
    </xf>
    <xf numFmtId="0" fontId="1" fillId="2" borderId="3" xfId="0" applyFont="1" applyFill="1" applyBorder="1" applyAlignment="1">
      <alignment horizontal="left" indent="1"/>
    </xf>
    <xf numFmtId="0" fontId="1" fillId="2" borderId="4" xfId="0" applyFont="1" applyFill="1" applyBorder="1" applyAlignment="1">
      <alignment horizontal="left" indent="1"/>
    </xf>
    <xf numFmtId="0" fontId="0" fillId="0" borderId="4" xfId="0" applyBorder="1" applyAlignment="1">
      <alignment horizontal="left" indent="1"/>
    </xf>
    <xf numFmtId="0" fontId="0" fillId="0" borderId="5" xfId="0" applyBorder="1" applyAlignment="1">
      <alignment horizontal="left" indent="1"/>
    </xf>
    <xf numFmtId="0" fontId="1" fillId="2" borderId="6" xfId="0" applyFont="1" applyFill="1" applyBorder="1" applyAlignment="1">
      <alignment horizontal="left" indent="1"/>
    </xf>
    <xf numFmtId="0" fontId="1" fillId="2" borderId="1" xfId="0" applyFont="1" applyFill="1" applyBorder="1" applyAlignment="1">
      <alignment horizontal="left" indent="1"/>
    </xf>
    <xf numFmtId="0" fontId="0" fillId="0" borderId="1" xfId="0" applyBorder="1" applyAlignment="1">
      <alignment horizontal="left" indent="1"/>
    </xf>
    <xf numFmtId="0" fontId="0" fillId="0" borderId="7" xfId="0" applyBorder="1" applyAlignment="1">
      <alignment horizontal="left" indent="1"/>
    </xf>
    <xf numFmtId="49" fontId="10" fillId="0" borderId="0" xfId="0" applyNumberFormat="1" applyFont="1" applyBorder="1" applyAlignment="1">
      <alignment horizontal="left" vertical="top" wrapText="1" indent="2"/>
    </xf>
    <xf numFmtId="49" fontId="10" fillId="0" borderId="0" xfId="0" applyNumberFormat="1" applyFont="1" applyBorder="1" applyAlignment="1">
      <alignment horizontal="left" indent="2"/>
    </xf>
    <xf numFmtId="0" fontId="0" fillId="0" borderId="0" xfId="0" applyFont="1" applyBorder="1" applyAlignment="1">
      <alignment horizontal="left" indent="2"/>
    </xf>
    <xf numFmtId="0" fontId="14" fillId="0" borderId="0" xfId="1" applyFont="1" applyAlignment="1">
      <alignment horizontal="left" indent="2"/>
    </xf>
    <xf numFmtId="0" fontId="0" fillId="0" borderId="0" xfId="0" applyAlignment="1">
      <alignment horizontal="left" indent="2"/>
    </xf>
    <xf numFmtId="0" fontId="15" fillId="2" borderId="3" xfId="1" applyFont="1" applyFill="1" applyBorder="1" applyAlignment="1">
      <alignment horizontal="left" indent="1"/>
    </xf>
    <xf numFmtId="0" fontId="15" fillId="2" borderId="4" xfId="1" applyFont="1" applyFill="1" applyBorder="1" applyAlignment="1">
      <alignment horizontal="left" indent="1"/>
    </xf>
    <xf numFmtId="0" fontId="15" fillId="0" borderId="4" xfId="1" applyFont="1" applyBorder="1" applyAlignment="1">
      <alignment horizontal="left" indent="1"/>
    </xf>
    <xf numFmtId="0" fontId="15" fillId="0" borderId="5" xfId="1" applyFont="1" applyBorder="1" applyAlignment="1">
      <alignment horizontal="left" indent="1"/>
    </xf>
    <xf numFmtId="0" fontId="15" fillId="2" borderId="6" xfId="1" applyFont="1" applyFill="1" applyBorder="1" applyAlignment="1">
      <alignment horizontal="left" indent="1"/>
    </xf>
    <xf numFmtId="0" fontId="15" fillId="2" borderId="1" xfId="1" applyFont="1" applyFill="1" applyBorder="1" applyAlignment="1">
      <alignment horizontal="left" indent="1"/>
    </xf>
    <xf numFmtId="0" fontId="15" fillId="0" borderId="1" xfId="1" applyFont="1" applyBorder="1" applyAlignment="1">
      <alignment horizontal="left" indent="1"/>
    </xf>
    <xf numFmtId="0" fontId="15" fillId="0" borderId="7" xfId="1" applyFont="1" applyBorder="1" applyAlignment="1">
      <alignment horizontal="left" indent="1"/>
    </xf>
    <xf numFmtId="0" fontId="12" fillId="0" borderId="0" xfId="0" applyFont="1" applyAlignment="1">
      <alignment horizontal="left" vertical="center" wrapText="1" indent="1"/>
    </xf>
    <xf numFmtId="0" fontId="0" fillId="0" borderId="0" xfId="0" applyAlignment="1">
      <alignment horizontal="left" vertical="center" wrapText="1" indent="1"/>
    </xf>
    <xf numFmtId="0" fontId="12" fillId="0" borderId="0" xfId="0" applyFont="1" applyAlignment="1">
      <alignment horizontal="left" wrapText="1" indent="1"/>
    </xf>
    <xf numFmtId="0" fontId="0" fillId="0" borderId="0" xfId="0" applyAlignment="1">
      <alignment horizontal="left" wrapText="1" indent="1"/>
    </xf>
    <xf numFmtId="0" fontId="14" fillId="0" borderId="0" xfId="1" applyFont="1" applyAlignment="1">
      <alignment horizontal="left" vertical="top" wrapText="1" indent="1"/>
    </xf>
    <xf numFmtId="0" fontId="0" fillId="0" borderId="0" xfId="0" applyAlignment="1">
      <alignment horizontal="left" vertical="top" wrapText="1" indent="1"/>
    </xf>
    <xf numFmtId="0" fontId="12" fillId="0" borderId="0" xfId="0" applyFont="1" applyAlignment="1">
      <alignment horizontal="left" vertical="center" wrapText="1" indent="2"/>
    </xf>
    <xf numFmtId="0" fontId="0" fillId="0" borderId="0" xfId="0" applyAlignment="1">
      <alignment horizontal="left" vertical="center" wrapText="1" indent="2"/>
    </xf>
    <xf numFmtId="0" fontId="15" fillId="6" borderId="3" xfId="1" applyFont="1" applyFill="1" applyBorder="1" applyAlignment="1"/>
    <xf numFmtId="0" fontId="15" fillId="6" borderId="4" xfId="1" applyFont="1" applyFill="1" applyBorder="1" applyAlignment="1"/>
    <xf numFmtId="0" fontId="15" fillId="6" borderId="6" xfId="1" applyFont="1" applyFill="1" applyBorder="1" applyAlignment="1"/>
    <xf numFmtId="0" fontId="15" fillId="6" borderId="1" xfId="1" applyFont="1" applyFill="1" applyBorder="1" applyAlignment="1"/>
    <xf numFmtId="0" fontId="12" fillId="0" borderId="0" xfId="0" applyFont="1" applyAlignment="1">
      <alignment horizontal="left" vertical="center" indent="2"/>
    </xf>
    <xf numFmtId="0" fontId="11" fillId="0" borderId="0" xfId="0" applyFont="1" applyAlignment="1">
      <alignment wrapText="1"/>
    </xf>
    <xf numFmtId="0" fontId="0" fillId="0" borderId="0" xfId="0" applyAlignment="1">
      <alignment wrapText="1"/>
    </xf>
    <xf numFmtId="0" fontId="14" fillId="0" borderId="0" xfId="1" applyFont="1" applyAlignment="1">
      <alignment vertical="center" wrapText="1"/>
    </xf>
    <xf numFmtId="0" fontId="0" fillId="0" borderId="0" xfId="0" applyAlignment="1"/>
    <xf numFmtId="0" fontId="18" fillId="0" borderId="0" xfId="0" applyFont="1" applyAlignment="1">
      <alignment vertical="center" wrapText="1"/>
    </xf>
    <xf numFmtId="0" fontId="18" fillId="0" borderId="0" xfId="0" applyFont="1" applyAlignment="1">
      <alignment vertical="center"/>
    </xf>
    <xf numFmtId="0" fontId="12" fillId="0" borderId="0" xfId="0" applyFont="1" applyAlignment="1">
      <alignment vertical="center" wrapText="1"/>
    </xf>
    <xf numFmtId="0" fontId="0" fillId="0" borderId="4" xfId="0" applyBorder="1" applyAlignment="1"/>
    <xf numFmtId="0" fontId="0" fillId="0" borderId="1" xfId="0" applyBorder="1" applyAlignment="1"/>
    <xf numFmtId="0" fontId="12" fillId="0" borderId="0" xfId="0" applyFont="1" applyAlignment="1"/>
    <xf numFmtId="0" fontId="14" fillId="0" borderId="0" xfId="1" applyFont="1" applyAlignment="1">
      <alignment horizontal="left" vertical="center" wrapText="1" indent="1"/>
    </xf>
    <xf numFmtId="0" fontId="21" fillId="0" borderId="0" xfId="0" applyFont="1" applyBorder="1" applyAlignment="1">
      <alignment vertical="center" wrapText="1"/>
    </xf>
    <xf numFmtId="0" fontId="21" fillId="0" borderId="0" xfId="0" applyFont="1" applyAlignment="1">
      <alignment vertical="center" wrapText="1"/>
    </xf>
    <xf numFmtId="0" fontId="21" fillId="0" borderId="0" xfId="0" applyFont="1" applyAlignment="1">
      <alignment vertical="center"/>
    </xf>
    <xf numFmtId="0" fontId="0" fillId="0" borderId="0" xfId="0" applyAlignment="1">
      <alignment vertical="center" wrapText="1"/>
    </xf>
    <xf numFmtId="0" fontId="15" fillId="6" borderId="3" xfId="1" applyFont="1" applyFill="1" applyBorder="1" applyAlignment="1">
      <alignment wrapText="1"/>
    </xf>
    <xf numFmtId="0" fontId="15" fillId="6" borderId="4" xfId="1" applyFont="1" applyFill="1" applyBorder="1" applyAlignment="1">
      <alignment wrapText="1"/>
    </xf>
    <xf numFmtId="0" fontId="15" fillId="0" borderId="4" xfId="1" applyFont="1" applyBorder="1" applyAlignment="1">
      <alignment wrapText="1"/>
    </xf>
    <xf numFmtId="0" fontId="15" fillId="0" borderId="5" xfId="1" applyFont="1" applyBorder="1" applyAlignment="1">
      <alignment wrapText="1"/>
    </xf>
    <xf numFmtId="0" fontId="15" fillId="6" borderId="6" xfId="1" applyFont="1" applyFill="1" applyBorder="1" applyAlignment="1">
      <alignment wrapText="1"/>
    </xf>
    <xf numFmtId="0" fontId="15" fillId="6" borderId="1" xfId="1" applyFont="1" applyFill="1" applyBorder="1" applyAlignment="1">
      <alignment wrapText="1"/>
    </xf>
    <xf numFmtId="0" fontId="15" fillId="0" borderId="1" xfId="1" applyFont="1" applyBorder="1" applyAlignment="1">
      <alignment wrapText="1"/>
    </xf>
    <xf numFmtId="0" fontId="15" fillId="0" borderId="7" xfId="1" applyFont="1" applyBorder="1" applyAlignment="1">
      <alignment wrapText="1"/>
    </xf>
    <xf numFmtId="0" fontId="12" fillId="0" borderId="4" xfId="0" applyFont="1" applyBorder="1" applyAlignment="1">
      <alignment vertical="center" wrapText="1"/>
    </xf>
    <xf numFmtId="0" fontId="0" fillId="0" borderId="4" xfId="0" applyBorder="1" applyAlignment="1">
      <alignment vertical="center" wrapText="1"/>
    </xf>
    <xf numFmtId="0" fontId="12" fillId="0" borderId="0" xfId="0" applyFont="1" applyBorder="1" applyAlignment="1">
      <alignment vertical="center" wrapText="1"/>
    </xf>
    <xf numFmtId="0" fontId="12" fillId="0" borderId="46" xfId="0" applyFont="1" applyBorder="1" applyAlignment="1">
      <alignment vertical="center" wrapText="1"/>
    </xf>
    <xf numFmtId="0" fontId="0" fillId="0" borderId="46" xfId="0" applyBorder="1" applyAlignment="1"/>
    <xf numFmtId="0" fontId="12" fillId="7" borderId="2" xfId="0" applyFont="1" applyFill="1" applyBorder="1" applyAlignment="1">
      <alignment vertical="center" wrapText="1"/>
    </xf>
    <xf numFmtId="0" fontId="12" fillId="7" borderId="0" xfId="0" applyFont="1" applyFill="1" applyBorder="1" applyAlignment="1">
      <alignment vertical="center" wrapText="1"/>
    </xf>
    <xf numFmtId="0" fontId="0" fillId="7" borderId="0" xfId="0" applyFill="1" applyBorder="1" applyAlignment="1">
      <alignment vertical="center" wrapText="1"/>
    </xf>
    <xf numFmtId="0" fontId="12" fillId="8" borderId="2" xfId="0" applyFont="1" applyFill="1" applyBorder="1" applyAlignment="1">
      <alignment vertical="center" wrapText="1"/>
    </xf>
    <xf numFmtId="0" fontId="12" fillId="8" borderId="0" xfId="0" applyFont="1" applyFill="1" applyBorder="1" applyAlignment="1">
      <alignment vertical="center" wrapText="1"/>
    </xf>
    <xf numFmtId="0" fontId="0" fillId="8" borderId="0" xfId="0" applyFill="1" applyBorder="1" applyAlignment="1">
      <alignment vertical="center" wrapText="1"/>
    </xf>
    <xf numFmtId="0" fontId="0" fillId="7" borderId="0" xfId="0" applyFill="1" applyBorder="1" applyAlignment="1"/>
    <xf numFmtId="0" fontId="0" fillId="8" borderId="0" xfId="0" applyFill="1" applyBorder="1" applyAlignment="1"/>
    <xf numFmtId="0" fontId="12" fillId="8" borderId="44" xfId="0" applyFont="1" applyFill="1" applyBorder="1" applyAlignment="1">
      <alignment vertical="center" wrapText="1"/>
    </xf>
    <xf numFmtId="0" fontId="12" fillId="8" borderId="45" xfId="0" applyFont="1" applyFill="1" applyBorder="1" applyAlignment="1">
      <alignment vertical="center" wrapText="1"/>
    </xf>
    <xf numFmtId="0" fontId="0" fillId="8" borderId="45" xfId="0" applyFill="1" applyBorder="1" applyAlignment="1">
      <alignment vertical="center" wrapText="1"/>
    </xf>
    <xf numFmtId="0" fontId="12" fillId="0" borderId="40" xfId="0" applyFont="1" applyBorder="1" applyAlignment="1">
      <alignment horizontal="center" vertical="center" wrapText="1"/>
    </xf>
    <xf numFmtId="0" fontId="12" fillId="0" borderId="41" xfId="0" applyFont="1" applyBorder="1" applyAlignment="1">
      <alignment horizontal="center" vertical="center" wrapText="1"/>
    </xf>
    <xf numFmtId="0" fontId="0" fillId="0" borderId="41" xfId="0" applyBorder="1" applyAlignment="1">
      <alignment vertical="center" wrapText="1"/>
    </xf>
    <xf numFmtId="0" fontId="12" fillId="0" borderId="41" xfId="0" applyFont="1" applyBorder="1" applyAlignment="1">
      <alignment vertical="center" wrapText="1"/>
    </xf>
    <xf numFmtId="0" fontId="0" fillId="0" borderId="41" xfId="0" applyBorder="1" applyAlignment="1"/>
    <xf numFmtId="0" fontId="0" fillId="8" borderId="45" xfId="0" applyFill="1" applyBorder="1" applyAlignment="1"/>
    <xf numFmtId="0" fontId="12" fillId="7" borderId="14" xfId="0" applyFont="1" applyFill="1" applyBorder="1" applyAlignment="1">
      <alignment vertical="center"/>
    </xf>
    <xf numFmtId="0" fontId="12" fillId="8" borderId="14" xfId="0" applyFont="1" applyFill="1" applyBorder="1" applyAlignment="1">
      <alignment vertical="center"/>
    </xf>
    <xf numFmtId="0" fontId="0" fillId="7" borderId="2" xfId="0" applyFill="1" applyBorder="1" applyAlignment="1"/>
    <xf numFmtId="0" fontId="12" fillId="8" borderId="10" xfId="0" applyFont="1" applyFill="1" applyBorder="1" applyAlignment="1">
      <alignment vertical="center" wrapText="1"/>
    </xf>
    <xf numFmtId="0" fontId="12" fillId="8" borderId="43" xfId="0" applyFont="1" applyFill="1" applyBorder="1" applyAlignment="1">
      <alignment vertical="center" wrapText="1"/>
    </xf>
    <xf numFmtId="0" fontId="0" fillId="8" borderId="43" xfId="0" applyFill="1" applyBorder="1" applyAlignment="1">
      <alignment vertical="center" wrapText="1"/>
    </xf>
    <xf numFmtId="0" fontId="0" fillId="8" borderId="2" xfId="0" applyFill="1" applyBorder="1" applyAlignment="1"/>
    <xf numFmtId="0" fontId="0" fillId="7" borderId="2" xfId="0" applyFill="1" applyBorder="1" applyAlignment="1">
      <alignment vertical="center" wrapText="1"/>
    </xf>
    <xf numFmtId="0" fontId="12" fillId="7" borderId="0" xfId="0" applyFont="1" applyFill="1" applyBorder="1" applyAlignment="1">
      <alignment horizontal="justify" vertical="center" wrapText="1"/>
    </xf>
    <xf numFmtId="0" fontId="0" fillId="7" borderId="0" xfId="0" applyFill="1" applyBorder="1" applyAlignment="1">
      <alignment horizontal="justify" vertical="center"/>
    </xf>
    <xf numFmtId="0" fontId="6" fillId="2" borderId="8" xfId="0" applyFont="1" applyFill="1" applyBorder="1" applyAlignment="1">
      <alignment horizontal="left" vertical="center"/>
    </xf>
    <xf numFmtId="0" fontId="0" fillId="2" borderId="9" xfId="0" applyFill="1" applyBorder="1" applyAlignment="1">
      <alignment horizontal="left" vertical="center"/>
    </xf>
    <xf numFmtId="0" fontId="0" fillId="2" borderId="10" xfId="0" applyFill="1" applyBorder="1" applyAlignment="1">
      <alignment horizontal="left" vertical="center"/>
    </xf>
    <xf numFmtId="0" fontId="0" fillId="2" borderId="11" xfId="0" applyFill="1" applyBorder="1" applyAlignment="1">
      <alignment horizontal="left" vertical="center"/>
    </xf>
    <xf numFmtId="0" fontId="15" fillId="2" borderId="3" xfId="1" applyFont="1" applyFill="1" applyBorder="1" applyAlignment="1">
      <alignment horizontal="left" vertical="center" indent="2"/>
    </xf>
    <xf numFmtId="0" fontId="15" fillId="2" borderId="4" xfId="1" applyFont="1" applyFill="1" applyBorder="1" applyAlignment="1">
      <alignment horizontal="left" vertical="center" indent="2"/>
    </xf>
    <xf numFmtId="0" fontId="15" fillId="0" borderId="4" xfId="1" applyFont="1" applyBorder="1" applyAlignment="1">
      <alignment horizontal="left" vertical="center" indent="2"/>
    </xf>
    <xf numFmtId="0" fontId="15" fillId="0" borderId="5" xfId="1" applyFont="1" applyBorder="1" applyAlignment="1">
      <alignment horizontal="left" vertical="center" indent="2"/>
    </xf>
    <xf numFmtId="0" fontId="15" fillId="2" borderId="12" xfId="1" applyFont="1" applyFill="1" applyBorder="1" applyAlignment="1">
      <alignment horizontal="left" vertical="center" indent="2"/>
    </xf>
    <xf numFmtId="0" fontId="15" fillId="2" borderId="0" xfId="1" applyFont="1" applyFill="1" applyBorder="1" applyAlignment="1">
      <alignment horizontal="left" vertical="center" indent="2"/>
    </xf>
    <xf numFmtId="0" fontId="15" fillId="0" borderId="0" xfId="1" applyFont="1" applyBorder="1" applyAlignment="1">
      <alignment horizontal="left" vertical="center" indent="2"/>
    </xf>
    <xf numFmtId="0" fontId="15" fillId="0" borderId="13" xfId="1" applyFont="1" applyBorder="1" applyAlignment="1">
      <alignment horizontal="left" vertical="center" indent="2"/>
    </xf>
    <xf numFmtId="0" fontId="15" fillId="0" borderId="6" xfId="1" applyFont="1" applyBorder="1" applyAlignment="1">
      <alignment horizontal="left" vertical="center" indent="2"/>
    </xf>
    <xf numFmtId="0" fontId="15" fillId="0" borderId="1" xfId="1" applyFont="1" applyBorder="1" applyAlignment="1">
      <alignment horizontal="left" vertical="center" indent="2"/>
    </xf>
    <xf numFmtId="0" fontId="15" fillId="0" borderId="7" xfId="1" applyFont="1" applyBorder="1" applyAlignment="1">
      <alignment horizontal="left" vertical="center" indent="2"/>
    </xf>
    <xf numFmtId="0" fontId="9" fillId="0" borderId="3" xfId="0" applyFont="1" applyFill="1" applyBorder="1" applyAlignment="1">
      <alignment horizontal="left" vertical="center" wrapText="1" indent="4"/>
    </xf>
    <xf numFmtId="0" fontId="0" fillId="0" borderId="4" xfId="0" applyBorder="1" applyAlignment="1">
      <alignment horizontal="left" vertical="center" indent="4"/>
    </xf>
    <xf numFmtId="0" fontId="0" fillId="0" borderId="5" xfId="0" applyBorder="1" applyAlignment="1">
      <alignment horizontal="left" vertical="center" indent="4"/>
    </xf>
    <xf numFmtId="0" fontId="0" fillId="0" borderId="12" xfId="0" applyBorder="1" applyAlignment="1">
      <alignment horizontal="left" vertical="center" indent="4"/>
    </xf>
    <xf numFmtId="0" fontId="0" fillId="0" borderId="0" xfId="0" applyBorder="1" applyAlignment="1">
      <alignment horizontal="left" vertical="center" indent="4"/>
    </xf>
    <xf numFmtId="0" fontId="0" fillId="0" borderId="13" xfId="0" applyBorder="1" applyAlignment="1">
      <alignment horizontal="left" vertical="center" indent="4"/>
    </xf>
    <xf numFmtId="0" fontId="0" fillId="0" borderId="6" xfId="0" applyBorder="1" applyAlignment="1">
      <alignment horizontal="left" vertical="center" indent="4"/>
    </xf>
    <xf numFmtId="0" fontId="0" fillId="0" borderId="1" xfId="0" applyBorder="1" applyAlignment="1">
      <alignment horizontal="left" vertical="center" indent="4"/>
    </xf>
    <xf numFmtId="0" fontId="0" fillId="0" borderId="7" xfId="0" applyBorder="1" applyAlignment="1">
      <alignment horizontal="left" vertical="center" indent="4"/>
    </xf>
    <xf numFmtId="0" fontId="12" fillId="0" borderId="32" xfId="0" applyFont="1" applyBorder="1" applyAlignment="1">
      <alignment vertical="center" wrapText="1"/>
    </xf>
    <xf numFmtId="0" fontId="12" fillId="0" borderId="33" xfId="0" applyFont="1" applyBorder="1" applyAlignment="1">
      <alignment vertical="center" wrapText="1"/>
    </xf>
    <xf numFmtId="0" fontId="12" fillId="0" borderId="34" xfId="0" applyFont="1" applyBorder="1" applyAlignment="1">
      <alignment vertical="center" wrapText="1"/>
    </xf>
    <xf numFmtId="0" fontId="12" fillId="0" borderId="35" xfId="0" applyFont="1" applyBorder="1" applyAlignment="1">
      <alignment vertical="center" wrapText="1"/>
    </xf>
    <xf numFmtId="0" fontId="12" fillId="0" borderId="36" xfId="0" applyFont="1" applyBorder="1" applyAlignment="1">
      <alignment vertical="center" wrapText="1"/>
    </xf>
    <xf numFmtId="0" fontId="12" fillId="0" borderId="37" xfId="0" applyFont="1" applyBorder="1" applyAlignment="1">
      <alignment vertical="center" wrapText="1"/>
    </xf>
    <xf numFmtId="0" fontId="12" fillId="0" borderId="38" xfId="0" applyFont="1" applyBorder="1" applyAlignment="1">
      <alignment vertical="center" wrapText="1"/>
    </xf>
    <xf numFmtId="0" fontId="12" fillId="0" borderId="39" xfId="0" applyFont="1" applyBorder="1" applyAlignment="1">
      <alignment vertical="center" wrapText="1"/>
    </xf>
    <xf numFmtId="0" fontId="7" fillId="2" borderId="22" xfId="0" applyFont="1" applyFill="1" applyBorder="1" applyAlignment="1">
      <alignment vertical="center"/>
    </xf>
    <xf numFmtId="0" fontId="2" fillId="2" borderId="21" xfId="0" applyFont="1" applyFill="1" applyBorder="1" applyAlignment="1">
      <alignment vertical="center"/>
    </xf>
    <xf numFmtId="0" fontId="2" fillId="2" borderId="20" xfId="0" applyFont="1" applyFill="1" applyBorder="1" applyAlignment="1">
      <alignment vertical="center"/>
    </xf>
    <xf numFmtId="0" fontId="2" fillId="2" borderId="19" xfId="0" applyFont="1" applyFill="1" applyBorder="1" applyAlignment="1">
      <alignment vertical="center"/>
    </xf>
    <xf numFmtId="0" fontId="2" fillId="2" borderId="0" xfId="0" applyFont="1" applyFill="1" applyBorder="1" applyAlignment="1">
      <alignment vertical="center"/>
    </xf>
    <xf numFmtId="0" fontId="2" fillId="2" borderId="18" xfId="0" applyFont="1" applyFill="1" applyBorder="1" applyAlignment="1">
      <alignment vertical="center"/>
    </xf>
    <xf numFmtId="0" fontId="0" fillId="0" borderId="17" xfId="0" applyBorder="1" applyAlignment="1"/>
    <xf numFmtId="0" fontId="0" fillId="0" borderId="16" xfId="0" applyBorder="1" applyAlignment="1"/>
    <xf numFmtId="0" fontId="0" fillId="0" borderId="15" xfId="0" applyBorder="1" applyAlignment="1"/>
    <xf numFmtId="0" fontId="12" fillId="0" borderId="8" xfId="0" applyFont="1" applyBorder="1" applyAlignment="1">
      <alignment vertical="center" wrapText="1"/>
    </xf>
    <xf numFmtId="0" fontId="12" fillId="0" borderId="47" xfId="0" applyFont="1" applyBorder="1" applyAlignment="1">
      <alignment vertical="center" wrapText="1"/>
    </xf>
    <xf numFmtId="0" fontId="12" fillId="0" borderId="9" xfId="0" applyFont="1" applyBorder="1" applyAlignment="1">
      <alignment vertical="center" wrapText="1"/>
    </xf>
    <xf numFmtId="0" fontId="12" fillId="0" borderId="2" xfId="0" applyFont="1" applyBorder="1" applyAlignment="1">
      <alignment vertical="center" wrapText="1"/>
    </xf>
    <xf numFmtId="0" fontId="12" fillId="0" borderId="14" xfId="0" applyFont="1" applyBorder="1" applyAlignment="1">
      <alignment vertical="center" wrapText="1"/>
    </xf>
    <xf numFmtId="0" fontId="12" fillId="0" borderId="10" xfId="0" applyFont="1" applyBorder="1" applyAlignment="1">
      <alignment vertical="center" wrapText="1"/>
    </xf>
    <xf numFmtId="0" fontId="12" fillId="0" borderId="43" xfId="0" applyFont="1" applyBorder="1" applyAlignment="1">
      <alignment vertical="center" wrapText="1"/>
    </xf>
    <xf numFmtId="0" fontId="12" fillId="0" borderId="11" xfId="0" applyFont="1" applyBorder="1" applyAlignment="1">
      <alignment vertical="center" wrapText="1"/>
    </xf>
    <xf numFmtId="0" fontId="14" fillId="0" borderId="0" xfId="1" applyFont="1" applyFill="1"/>
    <xf numFmtId="0" fontId="11" fillId="0" borderId="0" xfId="0" applyFont="1" applyBorder="1" applyAlignment="1">
      <alignment vertical="center" wrapText="1"/>
    </xf>
    <xf numFmtId="0" fontId="11" fillId="0" borderId="8" xfId="0" applyFont="1" applyBorder="1" applyAlignment="1">
      <alignment vertical="top" wrapText="1"/>
    </xf>
    <xf numFmtId="0" fontId="0" fillId="0" borderId="47" xfId="0" applyBorder="1" applyAlignment="1">
      <alignment vertical="top" wrapText="1"/>
    </xf>
    <xf numFmtId="0" fontId="0" fillId="0" borderId="9" xfId="0" applyBorder="1" applyAlignment="1">
      <alignment vertical="top" wrapText="1"/>
    </xf>
    <xf numFmtId="0" fontId="0" fillId="0" borderId="2" xfId="0" applyBorder="1" applyAlignment="1">
      <alignment vertical="top" wrapText="1"/>
    </xf>
    <xf numFmtId="0" fontId="0" fillId="0" borderId="0" xfId="0" applyAlignment="1">
      <alignment vertical="top" wrapText="1"/>
    </xf>
    <xf numFmtId="0" fontId="0" fillId="0" borderId="14" xfId="0" applyBorder="1" applyAlignment="1">
      <alignment vertical="top" wrapText="1"/>
    </xf>
    <xf numFmtId="0" fontId="0" fillId="0" borderId="0" xfId="0" applyBorder="1" applyAlignment="1">
      <alignment vertical="top" wrapText="1"/>
    </xf>
    <xf numFmtId="0" fontId="25" fillId="0" borderId="2" xfId="1" applyFont="1" applyBorder="1" applyAlignment="1">
      <alignment horizontal="center" vertical="center" wrapText="1"/>
    </xf>
    <xf numFmtId="0" fontId="26" fillId="0" borderId="0" xfId="0" applyFont="1" applyBorder="1" applyAlignment="1">
      <alignment horizontal="center" vertical="center" wrapText="1"/>
    </xf>
    <xf numFmtId="0" fontId="26" fillId="0" borderId="14" xfId="0" applyFont="1" applyBorder="1" applyAlignment="1">
      <alignment horizontal="center" vertical="center" wrapText="1"/>
    </xf>
    <xf numFmtId="0" fontId="26" fillId="0" borderId="10" xfId="0" applyFont="1" applyBorder="1" applyAlignment="1">
      <alignment horizontal="center" vertical="center" wrapText="1"/>
    </xf>
    <xf numFmtId="0" fontId="26" fillId="0" borderId="43" xfId="0" applyFont="1" applyBorder="1" applyAlignment="1">
      <alignment horizontal="center" vertical="center" wrapText="1"/>
    </xf>
    <xf numFmtId="0" fontId="26" fillId="0" borderId="11" xfId="0" applyFont="1" applyBorder="1" applyAlignment="1">
      <alignment horizontal="center" vertical="center" wrapText="1"/>
    </xf>
  </cellXfs>
  <cellStyles count="2">
    <cellStyle name="Hyperlink" xfId="1" builtinId="8"/>
    <cellStyle name="Normal" xfId="0" builtinId="0"/>
  </cellStyles>
  <dxfs count="175">
    <dxf>
      <font>
        <color rgb="FF9C0006"/>
      </font>
      <fill>
        <patternFill>
          <fgColor rgb="FFA4CCD6"/>
          <bgColor rgb="FFA4CCD6"/>
        </patternFill>
      </fill>
    </dxf>
    <dxf>
      <fill>
        <patternFill patternType="none">
          <fgColor indexed="64"/>
          <bgColor indexed="65"/>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numFmt numFmtId="164" formatCode="&quot;$&quot;#,##0"/>
    </dxf>
    <dxf>
      <numFmt numFmtId="164" formatCode="&quot;$&quot;#,##0"/>
    </dxf>
    <dxf>
      <numFmt numFmtId="14" formatCode="0.00%"/>
    </dxf>
    <dxf>
      <numFmt numFmtId="165" formatCode="&quot;$&quot;#,##0.00"/>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Demi Bold"/>
        <family val="2"/>
      </font>
    </dxf>
    <dxf>
      <font>
        <name val="Avenir Next Regular"/>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Demi Bold"/>
        <family val="2"/>
      </font>
    </dxf>
    <dxf>
      <font>
        <name val="Avenir Next Regular"/>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
      <border>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b/>
      </font>
    </dxf>
    <dxf>
      <font>
        <b/>
      </font>
    </dxf>
    <dxf>
      <fill>
        <patternFill patternType="solid">
          <bgColor rgb="FFFEFFDB"/>
        </patternFill>
      </fill>
    </dxf>
    <dxf>
      <fill>
        <patternFill patternType="solid">
          <bgColor rgb="FFFEFFDB"/>
        </patternFill>
      </fill>
    </dxf>
    <dxf>
      <font>
        <name val="Avenir Next Regular"/>
        <scheme val="none"/>
      </font>
    </dxf>
    <dxf>
      <fill>
        <patternFill patternType="solid">
          <bgColor rgb="FFADD0D4"/>
        </patternFill>
      </fill>
    </dxf>
    <dxf>
      <font>
        <name val="Avenir Next Medium"/>
        <scheme val="none"/>
      </font>
    </dxf>
    <dxf>
      <font>
        <name val="Avenir Next Medium"/>
        <scheme val="none"/>
      </font>
    </dxf>
    <dxf>
      <font>
        <name val="Avenir Next Regular"/>
        <scheme val="none"/>
      </font>
    </dxf>
    <dxf>
      <border>
        <right style="thin">
          <color indexed="64"/>
        </right>
      </border>
    </dxf>
    <dxf>
      <border>
        <right style="thin">
          <color indexed="64"/>
        </right>
      </border>
    </dxf>
    <dxf>
      <border>
        <bottom style="thin">
          <color indexed="64"/>
        </bottom>
      </border>
    </dxf>
    <dxf>
      <border>
        <bottom style="thin">
          <color indexed="64"/>
        </bottom>
      </border>
    </dxf>
    <dxf>
      <border>
        <left/>
        <right/>
        <top/>
        <bottom/>
        <horizontal/>
      </border>
    </dxf>
    <dxf>
      <border>
        <left/>
        <right/>
        <top/>
        <bottom/>
        <horizontal/>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Demi Bold"/>
        <family val="2"/>
      </font>
    </dxf>
    <dxf>
      <font>
        <name val="Avenir Next Regular"/>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Regular"/>
        <scheme val="none"/>
      </font>
    </dxf>
    <dxf>
      <font>
        <name val="Avenir Next Regular"/>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Demi Bold"/>
        <family val="2"/>
      </font>
    </dxf>
    <dxf>
      <font>
        <name val="Avenir Next Regular"/>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
      <font>
        <b val="0"/>
      </font>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Demi Bold"/>
        <family val="2"/>
      </font>
    </dxf>
    <dxf>
      <font>
        <name val="Avenir Next Regular"/>
        <scheme val="none"/>
      </font>
    </dxf>
    <dxf>
      <font>
        <name val="Avenir Next Regular"/>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Demi Bold"/>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Demi Bold"/>
        <family val="2"/>
      </font>
    </dxf>
    <dxf>
      <font>
        <name val="Avenir Next Regular"/>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
      <border>
        <left/>
      </border>
    </dxf>
    <dxf>
      <border>
        <left/>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Demi Bold"/>
        <family val="2"/>
      </font>
    </dxf>
    <dxf>
      <font>
        <name val="Avenir Next Regular"/>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Demi Bold"/>
        <family val="2"/>
      </font>
    </dxf>
    <dxf>
      <font>
        <name val="Avenir Next Regular"/>
        <scheme val="none"/>
      </font>
    </dxf>
    <dxf>
      <font>
        <name val="Avenir Next Regular"/>
        <scheme val="none"/>
      </font>
    </dxf>
    <dxf>
      <font>
        <name val="Avenir Next Regular"/>
        <scheme val="none"/>
      </font>
    </dxf>
    <dxf>
      <fill>
        <patternFill patternType="solid">
          <bgColor rgb="FFADD0D4"/>
        </patternFill>
      </fill>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font>
        <name val="Avenir Next Regular"/>
        <scheme val="none"/>
      </font>
    </dxf>
    <dxf>
      <font>
        <name val="Avenir Next Regular"/>
        <scheme val="none"/>
      </font>
    </dxf>
    <dxf>
      <font>
        <name val="Avenir Next Regular"/>
        <scheme val="none"/>
      </font>
    </dxf>
    <dxf>
      <font>
        <name val="Avenir Next Regular"/>
        <scheme val="none"/>
      </font>
    </dxf>
    <dxf>
      <font>
        <name val="Avenir Next Regular"/>
        <scheme val="none"/>
      </font>
    </dxf>
    <dxf>
      <fill>
        <patternFill patternType="solid">
          <bgColor rgb="FFADD0D4"/>
        </patternFill>
      </fill>
    </dxf>
  </dxfs>
  <tableStyles count="0" defaultTableStyle="TableStyleMedium2" defaultPivotStyle="PivotStyleLight16"/>
  <colors>
    <mruColors>
      <color rgb="FFFEFFDB"/>
      <color rgb="FFDCAC71"/>
      <color rgb="FFB3D8DC"/>
      <color rgb="FFADD0D4"/>
      <color rgb="FFA3C5C9"/>
      <color rgb="FFDEE0C1"/>
      <color rgb="FFF8FEDE"/>
      <color rgb="FF48E7F0"/>
      <color rgb="FFFAFAFA"/>
      <color rgb="FFFF615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openxmlformats.org/officeDocument/2006/relationships/calcChain" Target="calcChain.xml"/><Relationship Id="rId3" Type="http://schemas.openxmlformats.org/officeDocument/2006/relationships/worksheet" Target="worksheets/sheet3.xml"/><Relationship Id="rId21" Type="http://schemas.microsoft.com/office/2007/relationships/slicerCache" Target="slicerCaches/slicerCache1.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0" Type="http://schemas.openxmlformats.org/officeDocument/2006/relationships/pivotCacheDefinition" Target="pivotCache/pivotCacheDefinition1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pivotCacheDefinition" Target="pivotCache/pivotCacheDefinition8.xml"/><Relationship Id="rId23" Type="http://schemas.openxmlformats.org/officeDocument/2006/relationships/theme" Target="theme/theme1.xml"/><Relationship Id="rId10" Type="http://schemas.openxmlformats.org/officeDocument/2006/relationships/pivotCacheDefinition" Target="pivotCache/pivotCacheDefinition3.xml"/><Relationship Id="rId19" Type="http://schemas.openxmlformats.org/officeDocument/2006/relationships/pivotCacheDefinition" Target="pivotCache/pivotCacheDefinition12.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Tables!Adm Rates2</c:name>
    <c:fmtId val="9"/>
  </c:pivotSource>
  <c:chart>
    <c:title>
      <c:tx>
        <c:rich>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r>
              <a:rPr lang="en-US" sz="1400" b="1" i="0">
                <a:solidFill>
                  <a:schemeClr val="tx1"/>
                </a:solidFill>
                <a:latin typeface="Avenir Next Demi Bold" panose="020B0503020202020204" pitchFamily="34" charset="0"/>
              </a:rPr>
              <a:t>Admission</a:t>
            </a:r>
            <a:r>
              <a:rPr lang="en-US" sz="1400" b="1" i="0" baseline="0">
                <a:solidFill>
                  <a:schemeClr val="tx1"/>
                </a:solidFill>
                <a:latin typeface="Avenir Next Demi Bold" panose="020B0503020202020204" pitchFamily="34" charset="0"/>
              </a:rPr>
              <a:t> Rates</a:t>
            </a:r>
            <a:endParaRPr lang="en-US" sz="1400" b="1" i="0">
              <a:solidFill>
                <a:schemeClr val="tx1"/>
              </a:solidFill>
              <a:latin typeface="Avenir Next Demi Bold" panose="020B0503020202020204" pitchFamily="34"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s>
    <c:plotArea>
      <c:layout>
        <c:manualLayout>
          <c:layoutTarget val="inner"/>
          <c:xMode val="edge"/>
          <c:yMode val="edge"/>
          <c:x val="0.30171811009889205"/>
          <c:y val="0.18156234359744339"/>
          <c:w val="0.65363326823734413"/>
          <c:h val="0.75253583834084492"/>
        </c:manualLayout>
      </c:layout>
      <c:barChart>
        <c:barDir val="bar"/>
        <c:grouping val="clustered"/>
        <c:varyColors val="0"/>
        <c:ser>
          <c:idx val="0"/>
          <c:order val="0"/>
          <c:tx>
            <c:strRef>
              <c:f>'Dashboard Pivot Tables'!$AH$57:$AH$58</c:f>
              <c:strCache>
                <c:ptCount val="1"/>
                <c:pt idx="0">
                  <c:v>2015</c:v>
                </c:pt>
              </c:strCache>
            </c:strRef>
          </c:tx>
          <c:spPr>
            <a:solidFill>
              <a:schemeClr val="accent1"/>
            </a:solidFill>
            <a:ln>
              <a:noFill/>
            </a:ln>
            <a:effectLst/>
          </c:spPr>
          <c:invertIfNegative val="0"/>
          <c:cat>
            <c:strRef>
              <c:f>'Dashboard Pivot Tables'!$AG$59:$AG$76</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Tables'!$AH$59:$AH$76</c:f>
              <c:numCache>
                <c:formatCode>0.00%</c:formatCode>
                <c:ptCount val="18"/>
                <c:pt idx="0">
                  <c:v>6.3E-2</c:v>
                </c:pt>
                <c:pt idx="1">
                  <c:v>0.1037</c:v>
                </c:pt>
                <c:pt idx="2">
                  <c:v>0.43780000000000002</c:v>
                </c:pt>
                <c:pt idx="3">
                  <c:v>5.0900000000000001E-2</c:v>
                </c:pt>
                <c:pt idx="4">
                  <c:v>7.4399999999999994E-2</c:v>
                </c:pt>
                <c:pt idx="5">
                  <c:v>7.8799999999999995E-2</c:v>
                </c:pt>
                <c:pt idx="6">
                  <c:v>0.61599999999999999</c:v>
                </c:pt>
                <c:pt idx="7">
                  <c:v>0.3427</c:v>
                </c:pt>
                <c:pt idx="8">
                  <c:v>0.14249999999999999</c:v>
                </c:pt>
                <c:pt idx="9">
                  <c:v>5.96E-2</c:v>
                </c:pt>
                <c:pt idx="10">
                  <c:v>0.17349999999999999</c:v>
                </c:pt>
                <c:pt idx="11">
                  <c:v>0.11409999999999999</c:v>
                </c:pt>
                <c:pt idx="12">
                  <c:v>0.1419</c:v>
                </c:pt>
                <c:pt idx="13">
                  <c:v>6.9500000000000006E-2</c:v>
                </c:pt>
                <c:pt idx="14">
                  <c:v>0.246</c:v>
                </c:pt>
                <c:pt idx="15">
                  <c:v>8.8300000000000003E-2</c:v>
                </c:pt>
                <c:pt idx="16">
                  <c:v>0.33910000000000001</c:v>
                </c:pt>
                <c:pt idx="17">
                  <c:v>0.46110000000000001</c:v>
                </c:pt>
              </c:numCache>
            </c:numRef>
          </c:val>
          <c:extLst>
            <c:ext xmlns:c16="http://schemas.microsoft.com/office/drawing/2014/chart" uri="{C3380CC4-5D6E-409C-BE32-E72D297353CC}">
              <c16:uniqueId val="{00000000-48DE-A34E-98BB-FD9FA18A7B77}"/>
            </c:ext>
          </c:extLst>
        </c:ser>
        <c:ser>
          <c:idx val="1"/>
          <c:order val="1"/>
          <c:tx>
            <c:strRef>
              <c:f>'Dashboard Pivot Tables'!$AI$57:$AI$58</c:f>
              <c:strCache>
                <c:ptCount val="1"/>
                <c:pt idx="0">
                  <c:v>2019</c:v>
                </c:pt>
              </c:strCache>
            </c:strRef>
          </c:tx>
          <c:spPr>
            <a:solidFill>
              <a:schemeClr val="accent2"/>
            </a:solidFill>
            <a:ln>
              <a:noFill/>
            </a:ln>
            <a:effectLst/>
          </c:spPr>
          <c:invertIfNegative val="0"/>
          <c:cat>
            <c:strRef>
              <c:f>'Dashboard Pivot Tables'!$AG$59:$AG$76</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Tables'!$AI$59:$AI$76</c:f>
              <c:numCache>
                <c:formatCode>0.00%</c:formatCode>
                <c:ptCount val="18"/>
                <c:pt idx="0">
                  <c:v>6.3500000000000001E-2</c:v>
                </c:pt>
                <c:pt idx="1">
                  <c:v>8.4099999999999994E-2</c:v>
                </c:pt>
                <c:pt idx="2">
                  <c:v>0.41420000000000001</c:v>
                </c:pt>
                <c:pt idx="3">
                  <c:v>4.36E-2</c:v>
                </c:pt>
                <c:pt idx="4">
                  <c:v>5.4800000000000001E-2</c:v>
                </c:pt>
                <c:pt idx="5">
                  <c:v>6.7400000000000002E-2</c:v>
                </c:pt>
                <c:pt idx="6">
                  <c:v>0.89049999999999996</c:v>
                </c:pt>
                <c:pt idx="7">
                  <c:v>0.2233</c:v>
                </c:pt>
                <c:pt idx="8">
                  <c:v>0.14480000000000001</c:v>
                </c:pt>
                <c:pt idx="9">
                  <c:v>4.7300000000000002E-2</c:v>
                </c:pt>
                <c:pt idx="10">
                  <c:v>0.1452</c:v>
                </c:pt>
                <c:pt idx="11">
                  <c:v>8.9099999999999999E-2</c:v>
                </c:pt>
                <c:pt idx="12">
                  <c:v>0.1061</c:v>
                </c:pt>
                <c:pt idx="13">
                  <c:v>5.91E-2</c:v>
                </c:pt>
                <c:pt idx="14">
                  <c:v>0.17119999999999999</c:v>
                </c:pt>
                <c:pt idx="15">
                  <c:v>6.6199999999999995E-2</c:v>
                </c:pt>
                <c:pt idx="16">
                  <c:v>0.27889999999999998</c:v>
                </c:pt>
                <c:pt idx="17">
                  <c:v>0.43209999999999998</c:v>
                </c:pt>
              </c:numCache>
            </c:numRef>
          </c:val>
          <c:extLst>
            <c:ext xmlns:c16="http://schemas.microsoft.com/office/drawing/2014/chart" uri="{C3380CC4-5D6E-409C-BE32-E72D297353CC}">
              <c16:uniqueId val="{00000000-CC35-9E4D-8633-C9E6244EF5FC}"/>
            </c:ext>
          </c:extLst>
        </c:ser>
        <c:ser>
          <c:idx val="2"/>
          <c:order val="2"/>
          <c:tx>
            <c:strRef>
              <c:f>'Dashboard Pivot Tables'!$AJ$57:$AJ$58</c:f>
              <c:strCache>
                <c:ptCount val="1"/>
                <c:pt idx="0">
                  <c:v>2022</c:v>
                </c:pt>
              </c:strCache>
            </c:strRef>
          </c:tx>
          <c:spPr>
            <a:solidFill>
              <a:schemeClr val="accent3"/>
            </a:solidFill>
            <a:ln>
              <a:noFill/>
            </a:ln>
            <a:effectLst/>
          </c:spPr>
          <c:invertIfNegative val="0"/>
          <c:cat>
            <c:strRef>
              <c:f>'Dashboard Pivot Tables'!$AG$59:$AG$76</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Tables'!$AJ$59:$AJ$76</c:f>
              <c:numCache>
                <c:formatCode>0.00%</c:formatCode>
                <c:ptCount val="18"/>
                <c:pt idx="0">
                  <c:v>6.08E-2</c:v>
                </c:pt>
                <c:pt idx="1">
                  <c:v>7.6600000000000001E-2</c:v>
                </c:pt>
                <c:pt idx="2">
                  <c:v>0.39960000000000001</c:v>
                </c:pt>
                <c:pt idx="3">
                  <c:v>4.3400000000000001E-2</c:v>
                </c:pt>
                <c:pt idx="4">
                  <c:v>5.7799999999999997E-2</c:v>
                </c:pt>
                <c:pt idx="5">
                  <c:v>6.7000000000000004E-2</c:v>
                </c:pt>
                <c:pt idx="6">
                  <c:v>0.91459999999999997</c:v>
                </c:pt>
                <c:pt idx="7">
                  <c:v>0.32100000000000001</c:v>
                </c:pt>
                <c:pt idx="8">
                  <c:v>0.13669999999999999</c:v>
                </c:pt>
                <c:pt idx="9">
                  <c:v>4.6399999999999997E-2</c:v>
                </c:pt>
                <c:pt idx="10">
                  <c:v>0.14360000000000001</c:v>
                </c:pt>
                <c:pt idx="11">
                  <c:v>7.5999999999999998E-2</c:v>
                </c:pt>
                <c:pt idx="12">
                  <c:v>0.1085</c:v>
                </c:pt>
                <c:pt idx="13">
                  <c:v>5.45E-2</c:v>
                </c:pt>
                <c:pt idx="14">
                  <c:v>0.15440000000000001</c:v>
                </c:pt>
                <c:pt idx="15">
                  <c:v>6.4199999999999993E-2</c:v>
                </c:pt>
                <c:pt idx="16">
                  <c:v>0.2722</c:v>
                </c:pt>
                <c:pt idx="17">
                  <c:v>0.4672</c:v>
                </c:pt>
              </c:numCache>
            </c:numRef>
          </c:val>
          <c:extLst>
            <c:ext xmlns:c16="http://schemas.microsoft.com/office/drawing/2014/chart" uri="{C3380CC4-5D6E-409C-BE32-E72D297353CC}">
              <c16:uniqueId val="{00000001-CC35-9E4D-8633-C9E6244EF5FC}"/>
            </c:ext>
          </c:extLst>
        </c:ser>
        <c:dLbls>
          <c:showLegendKey val="0"/>
          <c:showVal val="0"/>
          <c:showCatName val="0"/>
          <c:showSerName val="0"/>
          <c:showPercent val="0"/>
          <c:showBubbleSize val="0"/>
        </c:dLbls>
        <c:gapWidth val="219"/>
        <c:axId val="781162367"/>
        <c:axId val="384980575"/>
      </c:barChart>
      <c:catAx>
        <c:axId val="7811623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384980575"/>
        <c:crosses val="autoZero"/>
        <c:auto val="1"/>
        <c:lblAlgn val="ctr"/>
        <c:lblOffset val="100"/>
        <c:noMultiLvlLbl val="0"/>
      </c:catAx>
      <c:valAx>
        <c:axId val="384980575"/>
        <c:scaling>
          <c:orientation val="minMax"/>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781162367"/>
        <c:crosses val="autoZero"/>
        <c:crossBetween val="between"/>
        <c:majorUnit val="0.1"/>
      </c:valAx>
      <c:spPr>
        <a:noFill/>
        <a:ln>
          <a:noFill/>
        </a:ln>
        <a:effectLst/>
      </c:spPr>
    </c:plotArea>
    <c:legend>
      <c:legendPos val="t"/>
      <c:layout>
        <c:manualLayout>
          <c:xMode val="edge"/>
          <c:yMode val="edge"/>
          <c:x val="0.37505130209312543"/>
          <c:y val="9.8082850464271704E-2"/>
          <c:w val="0.24849993135514467"/>
          <c:h val="4.314562952358228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Tables!earns2</c:name>
    <c:fmtId val="14"/>
  </c:pivotSource>
  <c:chart>
    <c:title>
      <c:tx>
        <c:rich>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r>
              <a:rPr lang="en-US" sz="1400" b="1" i="0" baseline="0">
                <a:solidFill>
                  <a:schemeClr val="tx1"/>
                </a:solidFill>
                <a:effectLst/>
                <a:latin typeface="Avenir Next Demi Bold" panose="020B0503020202020204" pitchFamily="34" charset="0"/>
              </a:rPr>
              <a:t>Median Earnings of Students Working and No Longer Enrolled</a:t>
            </a:r>
            <a:endParaRPr lang="en-US" sz="1400" b="1" i="0">
              <a:solidFill>
                <a:schemeClr val="tx1"/>
              </a:solidFill>
              <a:effectLst/>
              <a:latin typeface="Avenir Next Demi Bold" panose="020B0503020202020204" pitchFamily="34"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ln w="28575" cap="rnd">
            <a:solidFill>
              <a:schemeClr val="accent1"/>
            </a:solidFill>
            <a:round/>
          </a:ln>
          <a:effectLst/>
        </c:spPr>
        <c:marker>
          <c:symbol val="none"/>
        </c:marker>
      </c:pivotFmt>
      <c:pivotFmt>
        <c:idx val="7"/>
        <c:spPr>
          <a:ln w="28575" cap="rnd">
            <a:solidFill>
              <a:schemeClr val="accent1"/>
            </a:solidFill>
            <a:round/>
          </a:ln>
          <a:effectLst/>
        </c:spPr>
        <c:marker>
          <c:symbol val="none"/>
        </c:marker>
      </c:pivotFmt>
      <c:pivotFmt>
        <c:idx val="8"/>
        <c:spPr>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pivotFmt>
    </c:pivotFmts>
    <c:plotArea>
      <c:layout/>
      <c:lineChart>
        <c:grouping val="standard"/>
        <c:varyColors val="0"/>
        <c:ser>
          <c:idx val="0"/>
          <c:order val="0"/>
          <c:tx>
            <c:strRef>
              <c:f>'Dashboard Pivot Tables'!$B$78:$B$80</c:f>
              <c:strCache>
                <c:ptCount val="1"/>
                <c:pt idx="0">
                  <c:v>2015 - 10 Yrs Post-entry</c:v>
                </c:pt>
              </c:strCache>
            </c:strRef>
          </c:tx>
          <c:spPr>
            <a:ln w="28575" cap="rnd">
              <a:solidFill>
                <a:schemeClr val="accent1"/>
              </a:solidFill>
              <a:round/>
            </a:ln>
            <a:effectLst/>
          </c:spPr>
          <c:marker>
            <c:symbol val="none"/>
          </c:marker>
          <c:cat>
            <c:strRef>
              <c:f>'Dashboard Pivot Tables'!$A$81:$A$98</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Tables'!$B$81:$B$98</c:f>
              <c:numCache>
                <c:formatCode>General</c:formatCode>
                <c:ptCount val="18"/>
                <c:pt idx="0">
                  <c:v>86900</c:v>
                </c:pt>
                <c:pt idx="1">
                  <c:v>72500</c:v>
                </c:pt>
                <c:pt idx="2">
                  <c:v>85900</c:v>
                </c:pt>
                <c:pt idx="3">
                  <c:v>83600</c:v>
                </c:pt>
                <c:pt idx="4">
                  <c:v>83300</c:v>
                </c:pt>
                <c:pt idx="5">
                  <c:v>77200</c:v>
                </c:pt>
                <c:pt idx="6">
                  <c:v>84400</c:v>
                </c:pt>
                <c:pt idx="7">
                  <c:v>93500</c:v>
                </c:pt>
                <c:pt idx="8">
                  <c:v>89700</c:v>
                </c:pt>
                <c:pt idx="9">
                  <c:v>88800</c:v>
                </c:pt>
                <c:pt idx="10">
                  <c:v>81900</c:v>
                </c:pt>
                <c:pt idx="11">
                  <c:v>86600</c:v>
                </c:pt>
                <c:pt idx="12">
                  <c:v>104700</c:v>
                </c:pt>
                <c:pt idx="13">
                  <c:v>74700</c:v>
                </c:pt>
                <c:pt idx="14">
                  <c:v>94000</c:v>
                </c:pt>
                <c:pt idx="15">
                  <c:v>89200</c:v>
                </c:pt>
                <c:pt idx="16">
                  <c:v>85900</c:v>
                </c:pt>
                <c:pt idx="17">
                  <c:v>83200</c:v>
                </c:pt>
              </c:numCache>
            </c:numRef>
          </c:val>
          <c:smooth val="0"/>
          <c:extLst>
            <c:ext xmlns:c16="http://schemas.microsoft.com/office/drawing/2014/chart" uri="{C3380CC4-5D6E-409C-BE32-E72D297353CC}">
              <c16:uniqueId val="{00000000-DC43-B14B-BED6-796973A33B07}"/>
            </c:ext>
          </c:extLst>
        </c:ser>
        <c:ser>
          <c:idx val="1"/>
          <c:order val="1"/>
          <c:tx>
            <c:strRef>
              <c:f>'Dashboard Pivot Tables'!$C$78:$C$80</c:f>
              <c:strCache>
                <c:ptCount val="1"/>
                <c:pt idx="0">
                  <c:v>2015 - 6 Yrs Post-entry</c:v>
                </c:pt>
              </c:strCache>
            </c:strRef>
          </c:tx>
          <c:spPr>
            <a:ln w="28575" cap="rnd">
              <a:solidFill>
                <a:schemeClr val="accent2"/>
              </a:solidFill>
              <a:round/>
            </a:ln>
            <a:effectLst/>
          </c:spPr>
          <c:marker>
            <c:symbol val="none"/>
          </c:marker>
          <c:cat>
            <c:strRef>
              <c:f>'Dashboard Pivot Tables'!$A$81:$A$98</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Tables'!$C$81:$C$98</c:f>
              <c:numCache>
                <c:formatCode>General</c:formatCode>
                <c:ptCount val="18"/>
                <c:pt idx="0">
                  <c:v>65800</c:v>
                </c:pt>
                <c:pt idx="1">
                  <c:v>57000</c:v>
                </c:pt>
                <c:pt idx="2">
                  <c:v>54500</c:v>
                </c:pt>
                <c:pt idx="3">
                  <c:v>69800</c:v>
                </c:pt>
                <c:pt idx="4">
                  <c:v>66500</c:v>
                </c:pt>
                <c:pt idx="5">
                  <c:v>64800</c:v>
                </c:pt>
                <c:pt idx="6">
                  <c:v>76300</c:v>
                </c:pt>
                <c:pt idx="7">
                  <c:v>65200</c:v>
                </c:pt>
                <c:pt idx="8">
                  <c:v>70300</c:v>
                </c:pt>
                <c:pt idx="9">
                  <c:v>72500</c:v>
                </c:pt>
                <c:pt idx="10">
                  <c:v>66200</c:v>
                </c:pt>
                <c:pt idx="11">
                  <c:v>66300</c:v>
                </c:pt>
                <c:pt idx="12">
                  <c:v>82200</c:v>
                </c:pt>
                <c:pt idx="13">
                  <c:v>60800</c:v>
                </c:pt>
                <c:pt idx="14">
                  <c:v>70400</c:v>
                </c:pt>
                <c:pt idx="15">
                  <c:v>68600</c:v>
                </c:pt>
                <c:pt idx="16">
                  <c:v>71600</c:v>
                </c:pt>
                <c:pt idx="17">
                  <c:v>56600</c:v>
                </c:pt>
              </c:numCache>
            </c:numRef>
          </c:val>
          <c:smooth val="0"/>
          <c:extLst>
            <c:ext xmlns:c16="http://schemas.microsoft.com/office/drawing/2014/chart" uri="{C3380CC4-5D6E-409C-BE32-E72D297353CC}">
              <c16:uniqueId val="{00000001-DC43-B14B-BED6-796973A33B07}"/>
            </c:ext>
          </c:extLst>
        </c:ser>
        <c:ser>
          <c:idx val="2"/>
          <c:order val="2"/>
          <c:tx>
            <c:strRef>
              <c:f>'Dashboard Pivot Tables'!$D$78:$D$80</c:f>
              <c:strCache>
                <c:ptCount val="1"/>
                <c:pt idx="0">
                  <c:v>2019 - 10 Yrs Post-entry</c:v>
                </c:pt>
              </c:strCache>
            </c:strRef>
          </c:tx>
          <c:spPr>
            <a:ln w="28575" cap="rnd">
              <a:solidFill>
                <a:schemeClr val="accent3"/>
              </a:solidFill>
              <a:round/>
            </a:ln>
            <a:effectLst/>
          </c:spPr>
          <c:marker>
            <c:symbol val="none"/>
          </c:marker>
          <c:cat>
            <c:strRef>
              <c:f>'Dashboard Pivot Tables'!$A$81:$A$98</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Tables'!$D$81:$D$98</c:f>
              <c:numCache>
                <c:formatCode>General</c:formatCode>
                <c:ptCount val="18"/>
                <c:pt idx="0">
                  <c:v>107974</c:v>
                </c:pt>
                <c:pt idx="1">
                  <c:v>93021</c:v>
                </c:pt>
                <c:pt idx="2">
                  <c:v>112166</c:v>
                </c:pt>
                <c:pt idx="3">
                  <c:v>99998</c:v>
                </c:pt>
                <c:pt idx="4">
                  <c:v>89871</c:v>
                </c:pt>
                <c:pt idx="5">
                  <c:v>91176</c:v>
                </c:pt>
                <c:pt idx="6">
                  <c:v>93115</c:v>
                </c:pt>
                <c:pt idx="7">
                  <c:v>96375</c:v>
                </c:pt>
                <c:pt idx="8">
                  <c:v>84918</c:v>
                </c:pt>
                <c:pt idx="9">
                  <c:v>108988</c:v>
                </c:pt>
                <c:pt idx="10">
                  <c:v>95033</c:v>
                </c:pt>
                <c:pt idx="11">
                  <c:v>91668</c:v>
                </c:pt>
                <c:pt idx="12">
                  <c:v>111222</c:v>
                </c:pt>
                <c:pt idx="13">
                  <c:v>95689</c:v>
                </c:pt>
                <c:pt idx="14">
                  <c:v>97798</c:v>
                </c:pt>
                <c:pt idx="15">
                  <c:v>98159</c:v>
                </c:pt>
                <c:pt idx="16">
                  <c:v>103246</c:v>
                </c:pt>
                <c:pt idx="17">
                  <c:v>88655</c:v>
                </c:pt>
              </c:numCache>
            </c:numRef>
          </c:val>
          <c:smooth val="0"/>
          <c:extLst>
            <c:ext xmlns:c16="http://schemas.microsoft.com/office/drawing/2014/chart" uri="{C3380CC4-5D6E-409C-BE32-E72D297353CC}">
              <c16:uniqueId val="{00000000-1EEF-9142-B22C-9AD43D4C045E}"/>
            </c:ext>
          </c:extLst>
        </c:ser>
        <c:ser>
          <c:idx val="3"/>
          <c:order val="3"/>
          <c:tx>
            <c:strRef>
              <c:f>'Dashboard Pivot Tables'!$E$78:$E$80</c:f>
              <c:strCache>
                <c:ptCount val="1"/>
                <c:pt idx="0">
                  <c:v>2019 - 6 Yrs Post-entry</c:v>
                </c:pt>
              </c:strCache>
            </c:strRef>
          </c:tx>
          <c:spPr>
            <a:ln w="28575" cap="rnd">
              <a:solidFill>
                <a:schemeClr val="accent4"/>
              </a:solidFill>
              <a:round/>
            </a:ln>
            <a:effectLst/>
          </c:spPr>
          <c:marker>
            <c:symbol val="none"/>
          </c:marker>
          <c:cat>
            <c:strRef>
              <c:f>'Dashboard Pivot Tables'!$A$81:$A$98</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Tables'!$E$81:$E$98</c:f>
              <c:numCache>
                <c:formatCode>General</c:formatCode>
                <c:ptCount val="18"/>
                <c:pt idx="0">
                  <c:v>78514</c:v>
                </c:pt>
                <c:pt idx="1">
                  <c:v>70858</c:v>
                </c:pt>
                <c:pt idx="2">
                  <c:v>129420</c:v>
                </c:pt>
                <c:pt idx="3">
                  <c:v>87824</c:v>
                </c:pt>
                <c:pt idx="4">
                  <c:v>79434</c:v>
                </c:pt>
                <c:pt idx="5">
                  <c:v>78779</c:v>
                </c:pt>
                <c:pt idx="6">
                  <c:v>77260</c:v>
                </c:pt>
                <c:pt idx="7">
                  <c:v>71107</c:v>
                </c:pt>
                <c:pt idx="8">
                  <c:v>77816</c:v>
                </c:pt>
                <c:pt idx="9">
                  <c:v>112059</c:v>
                </c:pt>
                <c:pt idx="10">
                  <c:v>79832</c:v>
                </c:pt>
                <c:pt idx="11">
                  <c:v>79354</c:v>
                </c:pt>
                <c:pt idx="12">
                  <c:v>112623</c:v>
                </c:pt>
                <c:pt idx="13">
                  <c:v>84713</c:v>
                </c:pt>
                <c:pt idx="14">
                  <c:v>88873</c:v>
                </c:pt>
                <c:pt idx="15">
                  <c:v>82237</c:v>
                </c:pt>
                <c:pt idx="16">
                  <c:v>80445</c:v>
                </c:pt>
                <c:pt idx="17">
                  <c:v>72046</c:v>
                </c:pt>
              </c:numCache>
            </c:numRef>
          </c:val>
          <c:smooth val="0"/>
          <c:extLst>
            <c:ext xmlns:c16="http://schemas.microsoft.com/office/drawing/2014/chart" uri="{C3380CC4-5D6E-409C-BE32-E72D297353CC}">
              <c16:uniqueId val="{00000001-1EEF-9142-B22C-9AD43D4C045E}"/>
            </c:ext>
          </c:extLst>
        </c:ser>
        <c:ser>
          <c:idx val="4"/>
          <c:order val="4"/>
          <c:tx>
            <c:strRef>
              <c:f>'Dashboard Pivot Tables'!$F$78:$F$80</c:f>
              <c:strCache>
                <c:ptCount val="1"/>
                <c:pt idx="0">
                  <c:v>2022 - 10 Yrs Post-entry</c:v>
                </c:pt>
              </c:strCache>
            </c:strRef>
          </c:tx>
          <c:spPr>
            <a:ln w="28575" cap="rnd">
              <a:solidFill>
                <a:schemeClr val="accent5"/>
              </a:solidFill>
              <a:round/>
            </a:ln>
            <a:effectLst/>
          </c:spPr>
          <c:marker>
            <c:symbol val="none"/>
          </c:marker>
          <c:cat>
            <c:strRef>
              <c:f>'Dashboard Pivot Tables'!$A$81:$A$98</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Tables'!$F$81:$F$98</c:f>
              <c:numCache>
                <c:formatCode>General</c:formatCode>
                <c:ptCount val="18"/>
                <c:pt idx="0">
                  <c:v>107974</c:v>
                </c:pt>
                <c:pt idx="1">
                  <c:v>93021</c:v>
                </c:pt>
                <c:pt idx="2">
                  <c:v>112166</c:v>
                </c:pt>
                <c:pt idx="3">
                  <c:v>99998</c:v>
                </c:pt>
                <c:pt idx="4">
                  <c:v>89871</c:v>
                </c:pt>
                <c:pt idx="5">
                  <c:v>91176</c:v>
                </c:pt>
                <c:pt idx="6">
                  <c:v>93115</c:v>
                </c:pt>
                <c:pt idx="7">
                  <c:v>96375</c:v>
                </c:pt>
                <c:pt idx="8">
                  <c:v>84918</c:v>
                </c:pt>
                <c:pt idx="9">
                  <c:v>108988</c:v>
                </c:pt>
                <c:pt idx="10">
                  <c:v>95033</c:v>
                </c:pt>
                <c:pt idx="11">
                  <c:v>91668</c:v>
                </c:pt>
                <c:pt idx="12">
                  <c:v>111222</c:v>
                </c:pt>
                <c:pt idx="13">
                  <c:v>95689</c:v>
                </c:pt>
                <c:pt idx="14">
                  <c:v>97798</c:v>
                </c:pt>
                <c:pt idx="15">
                  <c:v>98159</c:v>
                </c:pt>
                <c:pt idx="16">
                  <c:v>103246</c:v>
                </c:pt>
                <c:pt idx="17">
                  <c:v>88655</c:v>
                </c:pt>
              </c:numCache>
            </c:numRef>
          </c:val>
          <c:smooth val="0"/>
          <c:extLst>
            <c:ext xmlns:c16="http://schemas.microsoft.com/office/drawing/2014/chart" uri="{C3380CC4-5D6E-409C-BE32-E72D297353CC}">
              <c16:uniqueId val="{00000002-1EEF-9142-B22C-9AD43D4C045E}"/>
            </c:ext>
          </c:extLst>
        </c:ser>
        <c:ser>
          <c:idx val="5"/>
          <c:order val="5"/>
          <c:tx>
            <c:strRef>
              <c:f>'Dashboard Pivot Tables'!$G$78:$G$80</c:f>
              <c:strCache>
                <c:ptCount val="1"/>
                <c:pt idx="0">
                  <c:v>2022 - 6 Yrs Post-entry</c:v>
                </c:pt>
              </c:strCache>
            </c:strRef>
          </c:tx>
          <c:spPr>
            <a:ln w="28575" cap="rnd">
              <a:solidFill>
                <a:schemeClr val="accent6"/>
              </a:solidFill>
              <a:round/>
            </a:ln>
            <a:effectLst/>
          </c:spPr>
          <c:marker>
            <c:symbol val="none"/>
          </c:marker>
          <c:cat>
            <c:strRef>
              <c:f>'Dashboard Pivot Tables'!$A$81:$A$98</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Tables'!$G$81:$G$98</c:f>
              <c:numCache>
                <c:formatCode>General</c:formatCode>
                <c:ptCount val="18"/>
                <c:pt idx="0">
                  <c:v>78514</c:v>
                </c:pt>
                <c:pt idx="1">
                  <c:v>70858</c:v>
                </c:pt>
                <c:pt idx="2">
                  <c:v>129420</c:v>
                </c:pt>
                <c:pt idx="3">
                  <c:v>87824</c:v>
                </c:pt>
                <c:pt idx="4">
                  <c:v>79434</c:v>
                </c:pt>
                <c:pt idx="5">
                  <c:v>78779</c:v>
                </c:pt>
                <c:pt idx="6">
                  <c:v>77260</c:v>
                </c:pt>
                <c:pt idx="7">
                  <c:v>71107</c:v>
                </c:pt>
                <c:pt idx="8">
                  <c:v>77816</c:v>
                </c:pt>
                <c:pt idx="9">
                  <c:v>112059</c:v>
                </c:pt>
                <c:pt idx="10">
                  <c:v>79832</c:v>
                </c:pt>
                <c:pt idx="11">
                  <c:v>79354</c:v>
                </c:pt>
                <c:pt idx="12">
                  <c:v>112623</c:v>
                </c:pt>
                <c:pt idx="13">
                  <c:v>84713</c:v>
                </c:pt>
                <c:pt idx="14">
                  <c:v>88873</c:v>
                </c:pt>
                <c:pt idx="15">
                  <c:v>82237</c:v>
                </c:pt>
                <c:pt idx="16">
                  <c:v>80445</c:v>
                </c:pt>
                <c:pt idx="17">
                  <c:v>72046</c:v>
                </c:pt>
              </c:numCache>
            </c:numRef>
          </c:val>
          <c:smooth val="0"/>
          <c:extLst>
            <c:ext xmlns:c16="http://schemas.microsoft.com/office/drawing/2014/chart" uri="{C3380CC4-5D6E-409C-BE32-E72D297353CC}">
              <c16:uniqueId val="{00000003-1EEF-9142-B22C-9AD43D4C045E}"/>
            </c:ext>
          </c:extLst>
        </c:ser>
        <c:dLbls>
          <c:showLegendKey val="0"/>
          <c:showVal val="0"/>
          <c:showCatName val="0"/>
          <c:showSerName val="0"/>
          <c:showPercent val="0"/>
          <c:showBubbleSize val="0"/>
        </c:dLbls>
        <c:smooth val="0"/>
        <c:axId val="1035802256"/>
        <c:axId val="1035632864"/>
      </c:lineChart>
      <c:catAx>
        <c:axId val="1035802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5632864"/>
        <c:crosses val="autoZero"/>
        <c:auto val="1"/>
        <c:lblAlgn val="ctr"/>
        <c:lblOffset val="100"/>
        <c:noMultiLvlLbl val="0"/>
      </c:catAx>
      <c:valAx>
        <c:axId val="1035632864"/>
        <c:scaling>
          <c:orientation val="minMax"/>
          <c:min val="50000"/>
        </c:scaling>
        <c:delete val="0"/>
        <c:axPos val="l"/>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5802256"/>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Tables!Comp Rates2</c:name>
    <c:fmtId val="9"/>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venir Next Demi Bold" panose="020B0503020202020204" pitchFamily="34" charset="0"/>
                <a:ea typeface="+mn-ea"/>
                <a:cs typeface="+mn-cs"/>
              </a:defRPr>
            </a:pPr>
            <a:r>
              <a:rPr lang="en-US" sz="1400" b="1" i="0" baseline="0">
                <a:solidFill>
                  <a:schemeClr val="tx1"/>
                </a:solidFill>
                <a:effectLst/>
                <a:latin typeface="Avenir Next Demi Bold" panose="020B0503020202020204" pitchFamily="34" charset="0"/>
              </a:rPr>
              <a:t>Completion Rates </a:t>
            </a:r>
            <a:endParaRPr lang="en-US" sz="1400" b="1" i="0">
              <a:solidFill>
                <a:schemeClr val="tx1"/>
              </a:solidFill>
              <a:effectLst/>
              <a:latin typeface="Avenir Next Demi Bold" panose="020B0503020202020204" pitchFamily="34" charset="0"/>
            </a:endParaRPr>
          </a:p>
          <a:p>
            <a:pPr>
              <a:defRPr b="1">
                <a:latin typeface="Avenir Next Demi Bold" panose="020B0503020202020204" pitchFamily="34" charset="0"/>
              </a:defRPr>
            </a:pPr>
            <a:r>
              <a:rPr lang="en-US" sz="1400" b="1" i="0" baseline="0">
                <a:solidFill>
                  <a:schemeClr val="tx1"/>
                </a:solidFill>
                <a:effectLst/>
                <a:latin typeface="Avenir Next Demi Bold" panose="020B0503020202020204" pitchFamily="34" charset="0"/>
              </a:rPr>
              <a:t>by Estimated Time to Completion</a:t>
            </a:r>
            <a:endParaRPr lang="en-US" sz="1400" b="1" i="0">
              <a:solidFill>
                <a:schemeClr val="tx1"/>
              </a:solidFill>
              <a:effectLst/>
              <a:latin typeface="Avenir Next Demi Bold" panose="020B0503020202020204" pitchFamily="34"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venir Next Demi Bold" panose="020B0503020202020204" pitchFamily="34" charset="0"/>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s>
    <c:plotArea>
      <c:layout>
        <c:manualLayout>
          <c:layoutTarget val="inner"/>
          <c:xMode val="edge"/>
          <c:yMode val="edge"/>
          <c:x val="0.27718020339200722"/>
          <c:y val="0.20351614970061827"/>
          <c:w val="0.67802499458209931"/>
          <c:h val="0.73248653514035655"/>
        </c:manualLayout>
      </c:layout>
      <c:barChart>
        <c:barDir val="bar"/>
        <c:grouping val="clustered"/>
        <c:varyColors val="0"/>
        <c:ser>
          <c:idx val="0"/>
          <c:order val="0"/>
          <c:tx>
            <c:strRef>
              <c:f>'Dashboard Pivot Tables'!$L$78:$L$80</c:f>
              <c:strCache>
                <c:ptCount val="1"/>
                <c:pt idx="0">
                  <c:v>150% - 2015</c:v>
                </c:pt>
              </c:strCache>
            </c:strRef>
          </c:tx>
          <c:spPr>
            <a:solidFill>
              <a:schemeClr val="accent1"/>
            </a:solidFill>
            <a:ln>
              <a:noFill/>
            </a:ln>
            <a:effectLst/>
          </c:spPr>
          <c:invertIfNegative val="0"/>
          <c:cat>
            <c:strRef>
              <c:f>'Dashboard Pivot Tables'!$K$81:$K$98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Tables'!$L$81:$L$98</c:f>
              <c:numCache>
                <c:formatCode>General</c:formatCode>
                <c:ptCount val="18"/>
                <c:pt idx="0">
                  <c:v>0.96199999999999997</c:v>
                </c:pt>
                <c:pt idx="1">
                  <c:v>0.95609999999999995</c:v>
                </c:pt>
                <c:pt idx="2">
                  <c:v>0.82099999999999995</c:v>
                </c:pt>
                <c:pt idx="3">
                  <c:v>0.94599999999999995</c:v>
                </c:pt>
                <c:pt idx="4">
                  <c:v>0.96779999999999999</c:v>
                </c:pt>
                <c:pt idx="5">
                  <c:v>0.91300000000000003</c:v>
                </c:pt>
                <c:pt idx="6">
                  <c:v>0.70169999999999999</c:v>
                </c:pt>
                <c:pt idx="7">
                  <c:v>0.87390000000000001</c:v>
                </c:pt>
                <c:pt idx="8">
                  <c:v>0.90100000000000002</c:v>
                </c:pt>
                <c:pt idx="9">
                  <c:v>0.97519999999999996</c:v>
                </c:pt>
                <c:pt idx="10">
                  <c:v>0.94910000000000005</c:v>
                </c:pt>
                <c:pt idx="11">
                  <c:v>0.94850000000000001</c:v>
                </c:pt>
                <c:pt idx="12">
                  <c:v>0.93200000000000005</c:v>
                </c:pt>
                <c:pt idx="13">
                  <c:v>0.94689999999999996</c:v>
                </c:pt>
                <c:pt idx="14">
                  <c:v>0.88300000000000001</c:v>
                </c:pt>
                <c:pt idx="15">
                  <c:v>0.9153</c:v>
                </c:pt>
                <c:pt idx="16">
                  <c:v>0.91310000000000002</c:v>
                </c:pt>
                <c:pt idx="17">
                  <c:v>0.88160000000000005</c:v>
                </c:pt>
              </c:numCache>
            </c:numRef>
          </c:val>
          <c:extLst>
            <c:ext xmlns:c16="http://schemas.microsoft.com/office/drawing/2014/chart" uri="{C3380CC4-5D6E-409C-BE32-E72D297353CC}">
              <c16:uniqueId val="{00000000-1764-C143-A5A6-DF66DCB42B23}"/>
            </c:ext>
          </c:extLst>
        </c:ser>
        <c:ser>
          <c:idx val="1"/>
          <c:order val="1"/>
          <c:tx>
            <c:strRef>
              <c:f>'Dashboard Pivot Tables'!$M$78:$M$80</c:f>
              <c:strCache>
                <c:ptCount val="1"/>
                <c:pt idx="0">
                  <c:v>150% - 2019</c:v>
                </c:pt>
              </c:strCache>
            </c:strRef>
          </c:tx>
          <c:spPr>
            <a:solidFill>
              <a:schemeClr val="accent2"/>
            </a:solidFill>
            <a:ln>
              <a:noFill/>
            </a:ln>
            <a:effectLst/>
          </c:spPr>
          <c:invertIfNegative val="0"/>
          <c:cat>
            <c:strRef>
              <c:f>'Dashboard Pivot Tables'!$K$81:$K$98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Tables'!$M$81:$M$98</c:f>
              <c:numCache>
                <c:formatCode>General</c:formatCode>
                <c:ptCount val="18"/>
                <c:pt idx="0">
                  <c:v>0.96599999999999997</c:v>
                </c:pt>
                <c:pt idx="1">
                  <c:v>0.95489999999999997</c:v>
                </c:pt>
                <c:pt idx="2">
                  <c:v>0.87460000000000004</c:v>
                </c:pt>
                <c:pt idx="3">
                  <c:v>0.94379999999999997</c:v>
                </c:pt>
                <c:pt idx="4">
                  <c:v>0.96379999999999999</c:v>
                </c:pt>
                <c:pt idx="5">
                  <c:v>0.94159999999999999</c:v>
                </c:pt>
                <c:pt idx="6">
                  <c:v>0.73240000000000005</c:v>
                </c:pt>
                <c:pt idx="7">
                  <c:v>0.87419999999999998</c:v>
                </c:pt>
                <c:pt idx="8">
                  <c:v>0.91920000000000002</c:v>
                </c:pt>
                <c:pt idx="9">
                  <c:v>0.97709999999999997</c:v>
                </c:pt>
                <c:pt idx="10">
                  <c:v>0.94130000000000003</c:v>
                </c:pt>
                <c:pt idx="11">
                  <c:v>0.95620000000000005</c:v>
                </c:pt>
                <c:pt idx="12">
                  <c:v>0.94520000000000004</c:v>
                </c:pt>
                <c:pt idx="13">
                  <c:v>0.95820000000000005</c:v>
                </c:pt>
                <c:pt idx="14">
                  <c:v>0.88839999999999997</c:v>
                </c:pt>
                <c:pt idx="15">
                  <c:v>0.92020000000000002</c:v>
                </c:pt>
                <c:pt idx="16">
                  <c:v>0.91900000000000004</c:v>
                </c:pt>
                <c:pt idx="17">
                  <c:v>0.88819999999999999</c:v>
                </c:pt>
              </c:numCache>
            </c:numRef>
          </c:val>
          <c:extLst>
            <c:ext xmlns:c16="http://schemas.microsoft.com/office/drawing/2014/chart" uri="{C3380CC4-5D6E-409C-BE32-E72D297353CC}">
              <c16:uniqueId val="{00000001-1764-C143-A5A6-DF66DCB42B23}"/>
            </c:ext>
          </c:extLst>
        </c:ser>
        <c:ser>
          <c:idx val="2"/>
          <c:order val="2"/>
          <c:tx>
            <c:strRef>
              <c:f>'Dashboard Pivot Tables'!$N$78:$N$80</c:f>
              <c:strCache>
                <c:ptCount val="1"/>
                <c:pt idx="0">
                  <c:v>150% - 2022</c:v>
                </c:pt>
              </c:strCache>
            </c:strRef>
          </c:tx>
          <c:spPr>
            <a:solidFill>
              <a:schemeClr val="accent3"/>
            </a:solidFill>
            <a:ln>
              <a:noFill/>
            </a:ln>
            <a:effectLst/>
          </c:spPr>
          <c:invertIfNegative val="0"/>
          <c:cat>
            <c:strRef>
              <c:f>'Dashboard Pivot Tables'!$K$81:$K$98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Tables'!$N$81:$N$98</c:f>
              <c:numCache>
                <c:formatCode>General</c:formatCode>
                <c:ptCount val="18"/>
                <c:pt idx="0">
                  <c:v>0.97199999999999998</c:v>
                </c:pt>
                <c:pt idx="1">
                  <c:v>0.96</c:v>
                </c:pt>
                <c:pt idx="2">
                  <c:v>0.84730000000000005</c:v>
                </c:pt>
                <c:pt idx="3">
                  <c:v>0.94320000000000004</c:v>
                </c:pt>
                <c:pt idx="4">
                  <c:v>0.97899999999999998</c:v>
                </c:pt>
                <c:pt idx="5">
                  <c:v>0.95399999999999996</c:v>
                </c:pt>
                <c:pt idx="6">
                  <c:v>0.76290000000000002</c:v>
                </c:pt>
                <c:pt idx="7">
                  <c:v>0.89810000000000001</c:v>
                </c:pt>
                <c:pt idx="8">
                  <c:v>0.91669999999999996</c:v>
                </c:pt>
                <c:pt idx="9">
                  <c:v>0.97099999999999997</c:v>
                </c:pt>
                <c:pt idx="10">
                  <c:v>0.94910000000000005</c:v>
                </c:pt>
                <c:pt idx="11">
                  <c:v>0.94620000000000004</c:v>
                </c:pt>
                <c:pt idx="12">
                  <c:v>0.94530000000000003</c:v>
                </c:pt>
                <c:pt idx="13">
                  <c:v>0.95489999999999997</c:v>
                </c:pt>
                <c:pt idx="14">
                  <c:v>0.90490000000000004</c:v>
                </c:pt>
                <c:pt idx="15">
                  <c:v>0.93569999999999998</c:v>
                </c:pt>
                <c:pt idx="16">
                  <c:v>0.94040000000000001</c:v>
                </c:pt>
                <c:pt idx="17">
                  <c:v>0.8952</c:v>
                </c:pt>
              </c:numCache>
            </c:numRef>
          </c:val>
          <c:extLst>
            <c:ext xmlns:c16="http://schemas.microsoft.com/office/drawing/2014/chart" uri="{C3380CC4-5D6E-409C-BE32-E72D297353CC}">
              <c16:uniqueId val="{00000000-0538-8F4A-AD57-2A756F8925AD}"/>
            </c:ext>
          </c:extLst>
        </c:ser>
        <c:ser>
          <c:idx val="3"/>
          <c:order val="3"/>
          <c:tx>
            <c:strRef>
              <c:f>'Dashboard Pivot Tables'!$O$78:$O$80</c:f>
              <c:strCache>
                <c:ptCount val="1"/>
                <c:pt idx="0">
                  <c:v>100% - 2015</c:v>
                </c:pt>
              </c:strCache>
            </c:strRef>
          </c:tx>
          <c:spPr>
            <a:solidFill>
              <a:schemeClr val="accent4"/>
            </a:solidFill>
            <a:ln>
              <a:noFill/>
            </a:ln>
            <a:effectLst/>
          </c:spPr>
          <c:invertIfNegative val="0"/>
          <c:cat>
            <c:strRef>
              <c:f>'Dashboard Pivot Tables'!$K$81:$K$98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Tables'!$O$81:$O$98</c:f>
              <c:numCache>
                <c:formatCode>General</c:formatCode>
                <c:ptCount val="18"/>
                <c:pt idx="0">
                  <c:v>0.87390000000000001</c:v>
                </c:pt>
                <c:pt idx="1">
                  <c:v>0.86870000000000003</c:v>
                </c:pt>
                <c:pt idx="2">
                  <c:v>0.40410000000000001</c:v>
                </c:pt>
                <c:pt idx="3">
                  <c:v>0.76219999999999999</c:v>
                </c:pt>
                <c:pt idx="4">
                  <c:v>0.90190000000000003</c:v>
                </c:pt>
                <c:pt idx="5">
                  <c:v>0.81169999999999998</c:v>
                </c:pt>
                <c:pt idx="6">
                  <c:v>0.54920000000000002</c:v>
                </c:pt>
                <c:pt idx="7">
                  <c:v>0.75519999999999998</c:v>
                </c:pt>
                <c:pt idx="8">
                  <c:v>0.84650000000000003</c:v>
                </c:pt>
                <c:pt idx="9">
                  <c:v>0.85750000000000004</c:v>
                </c:pt>
                <c:pt idx="10">
                  <c:v>0.91020000000000001</c:v>
                </c:pt>
                <c:pt idx="11">
                  <c:v>0.87129999999999996</c:v>
                </c:pt>
                <c:pt idx="12">
                  <c:v>0.86780000000000002</c:v>
                </c:pt>
                <c:pt idx="13">
                  <c:v>0.87919999999999998</c:v>
                </c:pt>
                <c:pt idx="14">
                  <c:v>0.71819999999999995</c:v>
                </c:pt>
                <c:pt idx="15">
                  <c:v>0.84750000000000003</c:v>
                </c:pt>
                <c:pt idx="16">
                  <c:v>0.88090000000000002</c:v>
                </c:pt>
                <c:pt idx="17">
                  <c:v>0.82699999999999996</c:v>
                </c:pt>
              </c:numCache>
            </c:numRef>
          </c:val>
          <c:extLst>
            <c:ext xmlns:c16="http://schemas.microsoft.com/office/drawing/2014/chart" uri="{C3380CC4-5D6E-409C-BE32-E72D297353CC}">
              <c16:uniqueId val="{00000001-0538-8F4A-AD57-2A756F8925AD}"/>
            </c:ext>
          </c:extLst>
        </c:ser>
        <c:ser>
          <c:idx val="4"/>
          <c:order val="4"/>
          <c:tx>
            <c:strRef>
              <c:f>'Dashboard Pivot Tables'!$P$78:$P$80</c:f>
              <c:strCache>
                <c:ptCount val="1"/>
                <c:pt idx="0">
                  <c:v>100% - 2019</c:v>
                </c:pt>
              </c:strCache>
            </c:strRef>
          </c:tx>
          <c:spPr>
            <a:solidFill>
              <a:schemeClr val="accent5"/>
            </a:solidFill>
            <a:ln>
              <a:noFill/>
            </a:ln>
            <a:effectLst/>
          </c:spPr>
          <c:invertIfNegative val="0"/>
          <c:cat>
            <c:strRef>
              <c:f>'Dashboard Pivot Tables'!$K$81:$K$98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Tables'!$P$81:$P$98</c:f>
              <c:numCache>
                <c:formatCode>General</c:formatCode>
                <c:ptCount val="18"/>
                <c:pt idx="0">
                  <c:v>0.87670000000000003</c:v>
                </c:pt>
                <c:pt idx="1">
                  <c:v>0.85209999999999997</c:v>
                </c:pt>
                <c:pt idx="2">
                  <c:v>0.44629999999999997</c:v>
                </c:pt>
                <c:pt idx="3">
                  <c:v>0.74860000000000004</c:v>
                </c:pt>
                <c:pt idx="4">
                  <c:v>0.87380000000000002</c:v>
                </c:pt>
                <c:pt idx="5">
                  <c:v>0.85150000000000003</c:v>
                </c:pt>
                <c:pt idx="6">
                  <c:v>0.55520000000000003</c:v>
                </c:pt>
                <c:pt idx="7">
                  <c:v>0.72450000000000003</c:v>
                </c:pt>
                <c:pt idx="8">
                  <c:v>0.85350000000000004</c:v>
                </c:pt>
                <c:pt idx="9">
                  <c:v>0.86699999999999999</c:v>
                </c:pt>
                <c:pt idx="10">
                  <c:v>0.89400000000000002</c:v>
                </c:pt>
                <c:pt idx="11">
                  <c:v>0.87439999999999996</c:v>
                </c:pt>
                <c:pt idx="12">
                  <c:v>0.88390000000000002</c:v>
                </c:pt>
                <c:pt idx="13">
                  <c:v>0.87190000000000001</c:v>
                </c:pt>
                <c:pt idx="14">
                  <c:v>0.74909999999999999</c:v>
                </c:pt>
                <c:pt idx="15">
                  <c:v>0.80610000000000004</c:v>
                </c:pt>
                <c:pt idx="16">
                  <c:v>0.8831</c:v>
                </c:pt>
                <c:pt idx="17">
                  <c:v>0.81740000000000002</c:v>
                </c:pt>
              </c:numCache>
            </c:numRef>
          </c:val>
          <c:extLst>
            <c:ext xmlns:c16="http://schemas.microsoft.com/office/drawing/2014/chart" uri="{C3380CC4-5D6E-409C-BE32-E72D297353CC}">
              <c16:uniqueId val="{00000002-0538-8F4A-AD57-2A756F8925AD}"/>
            </c:ext>
          </c:extLst>
        </c:ser>
        <c:ser>
          <c:idx val="5"/>
          <c:order val="5"/>
          <c:tx>
            <c:strRef>
              <c:f>'Dashboard Pivot Tables'!$Q$78:$Q$80</c:f>
              <c:strCache>
                <c:ptCount val="1"/>
                <c:pt idx="0">
                  <c:v>100% - 2022</c:v>
                </c:pt>
              </c:strCache>
            </c:strRef>
          </c:tx>
          <c:spPr>
            <a:solidFill>
              <a:schemeClr val="accent6"/>
            </a:solidFill>
            <a:ln>
              <a:noFill/>
            </a:ln>
            <a:effectLst/>
          </c:spPr>
          <c:invertIfNegative val="0"/>
          <c:cat>
            <c:strRef>
              <c:f>'Dashboard Pivot Tables'!$K$81:$K$98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Tables'!$Q$81:$Q$98</c:f>
              <c:numCache>
                <c:formatCode>General</c:formatCode>
                <c:ptCount val="18"/>
                <c:pt idx="0">
                  <c:v>0.87770000000000004</c:v>
                </c:pt>
                <c:pt idx="1">
                  <c:v>0.85709999999999997</c:v>
                </c:pt>
                <c:pt idx="2">
                  <c:v>0.45660000000000001</c:v>
                </c:pt>
                <c:pt idx="3">
                  <c:v>0.7288</c:v>
                </c:pt>
                <c:pt idx="4">
                  <c:v>0.89800000000000002</c:v>
                </c:pt>
                <c:pt idx="5">
                  <c:v>0.86909999999999998</c:v>
                </c:pt>
                <c:pt idx="6">
                  <c:v>0.63219999999999998</c:v>
                </c:pt>
                <c:pt idx="7">
                  <c:v>0.80030000000000001</c:v>
                </c:pt>
                <c:pt idx="8">
                  <c:v>0.85650000000000004</c:v>
                </c:pt>
                <c:pt idx="9">
                  <c:v>0.84760000000000002</c:v>
                </c:pt>
                <c:pt idx="10">
                  <c:v>0.90759999999999996</c:v>
                </c:pt>
                <c:pt idx="11">
                  <c:v>0.8831</c:v>
                </c:pt>
                <c:pt idx="12">
                  <c:v>0.86939999999999995</c:v>
                </c:pt>
                <c:pt idx="13">
                  <c:v>0.86350000000000005</c:v>
                </c:pt>
                <c:pt idx="14">
                  <c:v>0.75990000000000002</c:v>
                </c:pt>
                <c:pt idx="15">
                  <c:v>0.84340000000000004</c:v>
                </c:pt>
                <c:pt idx="16">
                  <c:v>0.90029999999999999</c:v>
                </c:pt>
                <c:pt idx="17">
                  <c:v>0.84789999999999999</c:v>
                </c:pt>
              </c:numCache>
            </c:numRef>
          </c:val>
          <c:extLst>
            <c:ext xmlns:c16="http://schemas.microsoft.com/office/drawing/2014/chart" uri="{C3380CC4-5D6E-409C-BE32-E72D297353CC}">
              <c16:uniqueId val="{00000003-0538-8F4A-AD57-2A756F8925AD}"/>
            </c:ext>
          </c:extLst>
        </c:ser>
        <c:dLbls>
          <c:showLegendKey val="0"/>
          <c:showVal val="0"/>
          <c:showCatName val="0"/>
          <c:showSerName val="0"/>
          <c:showPercent val="0"/>
          <c:showBubbleSize val="0"/>
        </c:dLbls>
        <c:gapWidth val="219"/>
        <c:axId val="211661407"/>
        <c:axId val="211663135"/>
      </c:barChart>
      <c:catAx>
        <c:axId val="2116614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211663135"/>
        <c:crosses val="autoZero"/>
        <c:auto val="1"/>
        <c:lblAlgn val="ctr"/>
        <c:lblOffset val="100"/>
        <c:noMultiLvlLbl val="0"/>
      </c:catAx>
      <c:valAx>
        <c:axId val="211663135"/>
        <c:scaling>
          <c:orientation val="minMax"/>
          <c:max val="1"/>
          <c:min val="0.4"/>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211661407"/>
        <c:crosses val="autoZero"/>
        <c:crossBetween val="between"/>
        <c:majorUnit val="0.1"/>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Tables!Enrollment2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i="0">
                <a:solidFill>
                  <a:schemeClr val="tx1"/>
                </a:solidFill>
                <a:latin typeface="Avenir Next Demi Bold" panose="020B0503020202020204" pitchFamily="34" charset="0"/>
              </a:rPr>
              <a:t>Enrollment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s>
    <c:plotArea>
      <c:layout>
        <c:manualLayout>
          <c:layoutTarget val="inner"/>
          <c:xMode val="edge"/>
          <c:yMode val="edge"/>
          <c:x val="0.29771550253899776"/>
          <c:y val="0.17775211992731677"/>
          <c:w val="0.65088120276911698"/>
          <c:h val="0.76765095149768803"/>
        </c:manualLayout>
      </c:layout>
      <c:barChart>
        <c:barDir val="bar"/>
        <c:grouping val="clustered"/>
        <c:varyColors val="0"/>
        <c:ser>
          <c:idx val="0"/>
          <c:order val="0"/>
          <c:tx>
            <c:strRef>
              <c:f>'Dashboard Pivot Tables'!$U$78:$U$80</c:f>
              <c:strCache>
                <c:ptCount val="1"/>
                <c:pt idx="0">
                  <c:v>2015 - Undergraduate</c:v>
                </c:pt>
              </c:strCache>
            </c:strRef>
          </c:tx>
          <c:spPr>
            <a:solidFill>
              <a:schemeClr val="accent1"/>
            </a:solidFill>
            <a:ln>
              <a:noFill/>
            </a:ln>
            <a:effectLst/>
          </c:spPr>
          <c:invertIfNegative val="0"/>
          <c:cat>
            <c:strRef>
              <c:f>'Dashboard Pivot Tables'!$T$81:$T$98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Tables'!$U$81:$U$98</c:f>
              <c:numCache>
                <c:formatCode>General</c:formatCode>
                <c:ptCount val="18"/>
                <c:pt idx="0">
                  <c:v>5473</c:v>
                </c:pt>
                <c:pt idx="1">
                  <c:v>10678</c:v>
                </c:pt>
                <c:pt idx="2">
                  <c:v>2842</c:v>
                </c:pt>
                <c:pt idx="3">
                  <c:v>7018</c:v>
                </c:pt>
                <c:pt idx="4">
                  <c:v>5258</c:v>
                </c:pt>
                <c:pt idx="5">
                  <c:v>4476</c:v>
                </c:pt>
                <c:pt idx="6">
                  <c:v>1395</c:v>
                </c:pt>
                <c:pt idx="7">
                  <c:v>5034</c:v>
                </c:pt>
                <c:pt idx="8">
                  <c:v>802</c:v>
                </c:pt>
                <c:pt idx="9">
                  <c:v>7236</c:v>
                </c:pt>
                <c:pt idx="10">
                  <c:v>7211</c:v>
                </c:pt>
                <c:pt idx="11">
                  <c:v>6480</c:v>
                </c:pt>
                <c:pt idx="12">
                  <c:v>14195</c:v>
                </c:pt>
                <c:pt idx="13">
                  <c:v>8100</c:v>
                </c:pt>
                <c:pt idx="14">
                  <c:v>5819</c:v>
                </c:pt>
                <c:pt idx="15">
                  <c:v>983</c:v>
                </c:pt>
                <c:pt idx="16">
                  <c:v>9483</c:v>
                </c:pt>
                <c:pt idx="17">
                  <c:v>4190</c:v>
                </c:pt>
              </c:numCache>
            </c:numRef>
          </c:val>
          <c:extLst>
            <c:ext xmlns:c16="http://schemas.microsoft.com/office/drawing/2014/chart" uri="{C3380CC4-5D6E-409C-BE32-E72D297353CC}">
              <c16:uniqueId val="{00000000-D03A-E442-800D-7958B6490F95}"/>
            </c:ext>
          </c:extLst>
        </c:ser>
        <c:ser>
          <c:idx val="1"/>
          <c:order val="1"/>
          <c:tx>
            <c:strRef>
              <c:f>'Dashboard Pivot Tables'!$V$78:$V$80</c:f>
              <c:strCache>
                <c:ptCount val="1"/>
                <c:pt idx="0">
                  <c:v>2015 - Graduate</c:v>
                </c:pt>
              </c:strCache>
            </c:strRef>
          </c:tx>
          <c:spPr>
            <a:solidFill>
              <a:schemeClr val="accent2"/>
            </a:solidFill>
            <a:ln>
              <a:noFill/>
            </a:ln>
            <a:effectLst/>
          </c:spPr>
          <c:invertIfNegative val="0"/>
          <c:cat>
            <c:strRef>
              <c:f>'Dashboard Pivot Tables'!$T$81:$T$98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Tables'!$V$81:$V$98</c:f>
              <c:numCache>
                <c:formatCode>General</c:formatCode>
                <c:ptCount val="18"/>
                <c:pt idx="0">
                  <c:v>6859</c:v>
                </c:pt>
                <c:pt idx="1">
                  <c:v>13258</c:v>
                </c:pt>
                <c:pt idx="2">
                  <c:v>3233</c:v>
                </c:pt>
                <c:pt idx="3">
                  <c:v>9944</c:v>
                </c:pt>
                <c:pt idx="4">
                  <c:v>2697</c:v>
                </c:pt>
                <c:pt idx="5">
                  <c:v>6807</c:v>
                </c:pt>
                <c:pt idx="6">
                  <c:v>96</c:v>
                </c:pt>
                <c:pt idx="7">
                  <c:v>2057</c:v>
                </c:pt>
                <c:pt idx="9">
                  <c:v>18453</c:v>
                </c:pt>
                <c:pt idx="10">
                  <c:v>10263</c:v>
                </c:pt>
                <c:pt idx="11">
                  <c:v>9230</c:v>
                </c:pt>
                <c:pt idx="12">
                  <c:v>7397</c:v>
                </c:pt>
                <c:pt idx="13">
                  <c:v>19489</c:v>
                </c:pt>
                <c:pt idx="14">
                  <c:v>6699</c:v>
                </c:pt>
                <c:pt idx="15">
                  <c:v>1226</c:v>
                </c:pt>
                <c:pt idx="16">
                  <c:v>4461</c:v>
                </c:pt>
                <c:pt idx="17">
                  <c:v>1301</c:v>
                </c:pt>
              </c:numCache>
            </c:numRef>
          </c:val>
          <c:extLst>
            <c:ext xmlns:c16="http://schemas.microsoft.com/office/drawing/2014/chart" uri="{C3380CC4-5D6E-409C-BE32-E72D297353CC}">
              <c16:uniqueId val="{00000001-D03A-E442-800D-7958B6490F95}"/>
            </c:ext>
          </c:extLst>
        </c:ser>
        <c:ser>
          <c:idx val="2"/>
          <c:order val="2"/>
          <c:tx>
            <c:strRef>
              <c:f>'Dashboard Pivot Tables'!$W$78:$W$80</c:f>
              <c:strCache>
                <c:ptCount val="1"/>
                <c:pt idx="0">
                  <c:v>2019 - Undergraduate</c:v>
                </c:pt>
              </c:strCache>
            </c:strRef>
          </c:tx>
          <c:spPr>
            <a:solidFill>
              <a:schemeClr val="accent3"/>
            </a:solidFill>
            <a:ln>
              <a:noFill/>
            </a:ln>
            <a:effectLst/>
          </c:spPr>
          <c:invertIfNegative val="0"/>
          <c:cat>
            <c:strRef>
              <c:f>'Dashboard Pivot Tables'!$T$81:$T$98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Tables'!$W$81:$W$98</c:f>
              <c:numCache>
                <c:formatCode>General</c:formatCode>
                <c:ptCount val="18"/>
                <c:pt idx="0">
                  <c:v>5963</c:v>
                </c:pt>
                <c:pt idx="1">
                  <c:v>10764</c:v>
                </c:pt>
                <c:pt idx="2">
                  <c:v>3420</c:v>
                </c:pt>
                <c:pt idx="3">
                  <c:v>7083</c:v>
                </c:pt>
                <c:pt idx="4">
                  <c:v>5301</c:v>
                </c:pt>
                <c:pt idx="5">
                  <c:v>4550</c:v>
                </c:pt>
                <c:pt idx="6">
                  <c:v>1653</c:v>
                </c:pt>
                <c:pt idx="7">
                  <c:v>5030</c:v>
                </c:pt>
                <c:pt idx="8">
                  <c:v>886</c:v>
                </c:pt>
                <c:pt idx="9">
                  <c:v>7582</c:v>
                </c:pt>
                <c:pt idx="10">
                  <c:v>7089</c:v>
                </c:pt>
                <c:pt idx="11">
                  <c:v>6596</c:v>
                </c:pt>
                <c:pt idx="12">
                  <c:v>15105</c:v>
                </c:pt>
                <c:pt idx="13">
                  <c:v>8216</c:v>
                </c:pt>
                <c:pt idx="14">
                  <c:v>6483</c:v>
                </c:pt>
                <c:pt idx="15">
                  <c:v>948</c:v>
                </c:pt>
                <c:pt idx="16">
                  <c:v>9639</c:v>
                </c:pt>
                <c:pt idx="17">
                  <c:v>4177</c:v>
                </c:pt>
              </c:numCache>
            </c:numRef>
          </c:val>
          <c:extLst>
            <c:ext xmlns:c16="http://schemas.microsoft.com/office/drawing/2014/chart" uri="{C3380CC4-5D6E-409C-BE32-E72D297353CC}">
              <c16:uniqueId val="{00000000-38D1-354D-A52D-C270AFF259BB}"/>
            </c:ext>
          </c:extLst>
        </c:ser>
        <c:ser>
          <c:idx val="3"/>
          <c:order val="3"/>
          <c:tx>
            <c:strRef>
              <c:f>'Dashboard Pivot Tables'!$X$78:$X$80</c:f>
              <c:strCache>
                <c:ptCount val="1"/>
                <c:pt idx="0">
                  <c:v>2019 - Graduate</c:v>
                </c:pt>
              </c:strCache>
            </c:strRef>
          </c:tx>
          <c:spPr>
            <a:solidFill>
              <a:schemeClr val="accent4"/>
            </a:solidFill>
            <a:ln>
              <a:noFill/>
            </a:ln>
            <a:effectLst/>
          </c:spPr>
          <c:invertIfNegative val="0"/>
          <c:cat>
            <c:strRef>
              <c:f>'Dashboard Pivot Tables'!$T$81:$T$98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Tables'!$X$81:$X$98</c:f>
              <c:numCache>
                <c:formatCode>General</c:formatCode>
                <c:ptCount val="18"/>
                <c:pt idx="0">
                  <c:v>7469</c:v>
                </c:pt>
                <c:pt idx="1">
                  <c:v>14009</c:v>
                </c:pt>
                <c:pt idx="2">
                  <c:v>3498</c:v>
                </c:pt>
                <c:pt idx="3">
                  <c:v>10294</c:v>
                </c:pt>
                <c:pt idx="4">
                  <c:v>2946</c:v>
                </c:pt>
                <c:pt idx="5">
                  <c:v>6972</c:v>
                </c:pt>
                <c:pt idx="6">
                  <c:v>93</c:v>
                </c:pt>
                <c:pt idx="7">
                  <c:v>1802</c:v>
                </c:pt>
                <c:pt idx="9">
                  <c:v>21616</c:v>
                </c:pt>
                <c:pt idx="10">
                  <c:v>11745</c:v>
                </c:pt>
                <c:pt idx="11">
                  <c:v>10366</c:v>
                </c:pt>
                <c:pt idx="12">
                  <c:v>8418</c:v>
                </c:pt>
                <c:pt idx="13">
                  <c:v>22861</c:v>
                </c:pt>
                <c:pt idx="14">
                  <c:v>7440</c:v>
                </c:pt>
                <c:pt idx="15">
                  <c:v>1285</c:v>
                </c:pt>
                <c:pt idx="16">
                  <c:v>4793</c:v>
                </c:pt>
                <c:pt idx="17">
                  <c:v>1207</c:v>
                </c:pt>
              </c:numCache>
            </c:numRef>
          </c:val>
          <c:extLst>
            <c:ext xmlns:c16="http://schemas.microsoft.com/office/drawing/2014/chart" uri="{C3380CC4-5D6E-409C-BE32-E72D297353CC}">
              <c16:uniqueId val="{00000001-38D1-354D-A52D-C270AFF259BB}"/>
            </c:ext>
          </c:extLst>
        </c:ser>
        <c:ser>
          <c:idx val="4"/>
          <c:order val="4"/>
          <c:tx>
            <c:strRef>
              <c:f>'Dashboard Pivot Tables'!$Y$78:$Y$80</c:f>
              <c:strCache>
                <c:ptCount val="1"/>
                <c:pt idx="0">
                  <c:v>2022 - Undergraduate</c:v>
                </c:pt>
              </c:strCache>
            </c:strRef>
          </c:tx>
          <c:spPr>
            <a:solidFill>
              <a:schemeClr val="accent5"/>
            </a:solidFill>
            <a:ln>
              <a:noFill/>
            </a:ln>
            <a:effectLst/>
          </c:spPr>
          <c:invertIfNegative val="0"/>
          <c:cat>
            <c:strRef>
              <c:f>'Dashboard Pivot Tables'!$T$81:$T$98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Tables'!$Y$81:$Y$98</c:f>
              <c:numCache>
                <c:formatCode>General</c:formatCode>
                <c:ptCount val="18"/>
                <c:pt idx="0">
                  <c:v>6089</c:v>
                </c:pt>
                <c:pt idx="1">
                  <c:v>10774</c:v>
                </c:pt>
                <c:pt idx="2">
                  <c:v>3641</c:v>
                </c:pt>
                <c:pt idx="3">
                  <c:v>6994</c:v>
                </c:pt>
                <c:pt idx="4">
                  <c:v>5308</c:v>
                </c:pt>
                <c:pt idx="5">
                  <c:v>4516</c:v>
                </c:pt>
                <c:pt idx="6">
                  <c:v>1654</c:v>
                </c:pt>
                <c:pt idx="7">
                  <c:v>5164</c:v>
                </c:pt>
                <c:pt idx="8">
                  <c:v>893</c:v>
                </c:pt>
                <c:pt idx="9">
                  <c:v>7547</c:v>
                </c:pt>
                <c:pt idx="10">
                  <c:v>7141</c:v>
                </c:pt>
                <c:pt idx="11">
                  <c:v>6546</c:v>
                </c:pt>
                <c:pt idx="12">
                  <c:v>14976</c:v>
                </c:pt>
                <c:pt idx="13">
                  <c:v>8221</c:v>
                </c:pt>
                <c:pt idx="14">
                  <c:v>6535</c:v>
                </c:pt>
                <c:pt idx="15">
                  <c:v>938</c:v>
                </c:pt>
                <c:pt idx="16">
                  <c:v>9637</c:v>
                </c:pt>
                <c:pt idx="17">
                  <c:v>4157</c:v>
                </c:pt>
              </c:numCache>
            </c:numRef>
          </c:val>
          <c:extLst>
            <c:ext xmlns:c16="http://schemas.microsoft.com/office/drawing/2014/chart" uri="{C3380CC4-5D6E-409C-BE32-E72D297353CC}">
              <c16:uniqueId val="{00000002-38D1-354D-A52D-C270AFF259BB}"/>
            </c:ext>
          </c:extLst>
        </c:ser>
        <c:ser>
          <c:idx val="5"/>
          <c:order val="5"/>
          <c:tx>
            <c:strRef>
              <c:f>'Dashboard Pivot Tables'!$Z$78:$Z$80</c:f>
              <c:strCache>
                <c:ptCount val="1"/>
                <c:pt idx="0">
                  <c:v>2022 - Graduate</c:v>
                </c:pt>
              </c:strCache>
            </c:strRef>
          </c:tx>
          <c:spPr>
            <a:solidFill>
              <a:schemeClr val="accent6"/>
            </a:solidFill>
            <a:ln>
              <a:noFill/>
            </a:ln>
            <a:effectLst/>
          </c:spPr>
          <c:invertIfNegative val="0"/>
          <c:cat>
            <c:strRef>
              <c:f>'Dashboard Pivot Tables'!$T$81:$T$98</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Tables'!$Z$81:$Z$98</c:f>
              <c:numCache>
                <c:formatCode>General</c:formatCode>
                <c:ptCount val="18"/>
                <c:pt idx="0">
                  <c:v>7517</c:v>
                </c:pt>
                <c:pt idx="1">
                  <c:v>14803</c:v>
                </c:pt>
                <c:pt idx="2">
                  <c:v>3624</c:v>
                </c:pt>
                <c:pt idx="3">
                  <c:v>10253</c:v>
                </c:pt>
                <c:pt idx="4">
                  <c:v>2997</c:v>
                </c:pt>
                <c:pt idx="5">
                  <c:v>6990</c:v>
                </c:pt>
                <c:pt idx="6">
                  <c:v>97</c:v>
                </c:pt>
                <c:pt idx="7">
                  <c:v>1775</c:v>
                </c:pt>
                <c:pt idx="9">
                  <c:v>21592</c:v>
                </c:pt>
                <c:pt idx="10">
                  <c:v>12080</c:v>
                </c:pt>
                <c:pt idx="11">
                  <c:v>10037</c:v>
                </c:pt>
                <c:pt idx="12">
                  <c:v>8984</c:v>
                </c:pt>
                <c:pt idx="13">
                  <c:v>23235</c:v>
                </c:pt>
                <c:pt idx="14">
                  <c:v>7562</c:v>
                </c:pt>
                <c:pt idx="15">
                  <c:v>1299</c:v>
                </c:pt>
                <c:pt idx="16">
                  <c:v>4846</c:v>
                </c:pt>
                <c:pt idx="17">
                  <c:v>1086</c:v>
                </c:pt>
              </c:numCache>
            </c:numRef>
          </c:val>
          <c:extLst>
            <c:ext xmlns:c16="http://schemas.microsoft.com/office/drawing/2014/chart" uri="{C3380CC4-5D6E-409C-BE32-E72D297353CC}">
              <c16:uniqueId val="{00000003-38D1-354D-A52D-C270AFF259BB}"/>
            </c:ext>
          </c:extLst>
        </c:ser>
        <c:dLbls>
          <c:showLegendKey val="0"/>
          <c:showVal val="0"/>
          <c:showCatName val="0"/>
          <c:showSerName val="0"/>
          <c:showPercent val="0"/>
          <c:showBubbleSize val="0"/>
        </c:dLbls>
        <c:gapWidth val="219"/>
        <c:axId val="2017877968"/>
        <c:axId val="2017693888"/>
      </c:barChart>
      <c:catAx>
        <c:axId val="20178779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2017693888"/>
        <c:crosses val="autoZero"/>
        <c:auto val="1"/>
        <c:lblAlgn val="ctr"/>
        <c:lblOffset val="100"/>
        <c:noMultiLvlLbl val="0"/>
      </c:catAx>
      <c:valAx>
        <c:axId val="2017693888"/>
        <c:scaling>
          <c:orientation val="minMax"/>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2017877968"/>
        <c:crosses val="autoZero"/>
        <c:crossBetween val="between"/>
        <c:majorUnit val="5000"/>
      </c:valAx>
      <c:spPr>
        <a:noFill/>
        <a:ln>
          <a:noFill/>
        </a:ln>
        <a:effectLst/>
      </c:spPr>
    </c:plotArea>
    <c:legend>
      <c:legendPos val="t"/>
      <c:layout>
        <c:manualLayout>
          <c:xMode val="edge"/>
          <c:yMode val="edge"/>
          <c:x val="2.4731198217709128E-2"/>
          <c:y val="8.4786919524147145E-2"/>
          <c:w val="0.77602916578639292"/>
          <c:h val="8.988407699037619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Tables!Cost Attend Yrly2</c:name>
    <c:fmtId val="7"/>
  </c:pivotSource>
  <c:chart>
    <c:title>
      <c:tx>
        <c:rich>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r>
              <a:rPr lang="en-US" b="1" i="0">
                <a:solidFill>
                  <a:schemeClr val="tx1"/>
                </a:solidFill>
                <a:latin typeface="Avenir Next Demi Bold" panose="020B0503020202020204" pitchFamily="34" charset="0"/>
              </a:rPr>
              <a:t>Annual Cost</a:t>
            </a:r>
            <a:r>
              <a:rPr lang="en-US" b="1" i="0" baseline="0">
                <a:solidFill>
                  <a:schemeClr val="tx1"/>
                </a:solidFill>
                <a:latin typeface="Avenir Next Demi Bold" panose="020B0503020202020204" pitchFamily="34" charset="0"/>
              </a:rPr>
              <a:t> of Attendance</a:t>
            </a:r>
            <a:endParaRPr lang="en-US" b="1" i="0">
              <a:solidFill>
                <a:schemeClr val="tx1"/>
              </a:solidFill>
              <a:latin typeface="Avenir Next Demi Bold" panose="020B0503020202020204" pitchFamily="34"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s>
    <c:plotArea>
      <c:layout>
        <c:manualLayout>
          <c:layoutTarget val="inner"/>
          <c:xMode val="edge"/>
          <c:yMode val="edge"/>
          <c:x val="0.27650374163876251"/>
          <c:y val="0.17019462110505418"/>
          <c:w val="0.66545782028924239"/>
          <c:h val="0.77694747291203969"/>
        </c:manualLayout>
      </c:layout>
      <c:barChart>
        <c:barDir val="bar"/>
        <c:grouping val="clustered"/>
        <c:varyColors val="0"/>
        <c:ser>
          <c:idx val="0"/>
          <c:order val="0"/>
          <c:tx>
            <c:strRef>
              <c:f>'Dashboard Pivot Tables'!$L$57:$L$58</c:f>
              <c:strCache>
                <c:ptCount val="1"/>
                <c:pt idx="0">
                  <c:v>2015</c:v>
                </c:pt>
              </c:strCache>
            </c:strRef>
          </c:tx>
          <c:spPr>
            <a:solidFill>
              <a:schemeClr val="accent1"/>
            </a:solidFill>
            <a:ln>
              <a:noFill/>
            </a:ln>
            <a:effectLst/>
          </c:spPr>
          <c:invertIfNegative val="0"/>
          <c:cat>
            <c:strRef>
              <c:f>'Dashboard Pivot Tables'!$K$59:$K$76</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Tables'!$L$59:$L$76</c:f>
              <c:numCache>
                <c:formatCode>"$"#,##0</c:formatCode>
                <c:ptCount val="18"/>
                <c:pt idx="0">
                  <c:v>61620</c:v>
                </c:pt>
                <c:pt idx="1">
                  <c:v>61800</c:v>
                </c:pt>
                <c:pt idx="2">
                  <c:v>59384</c:v>
                </c:pt>
                <c:pt idx="3">
                  <c:v>60311</c:v>
                </c:pt>
                <c:pt idx="4">
                  <c:v>57400</c:v>
                </c:pt>
                <c:pt idx="5">
                  <c:v>59020</c:v>
                </c:pt>
                <c:pt idx="6">
                  <c:v>22073</c:v>
                </c:pt>
                <c:pt idx="7">
                  <c:v>57043</c:v>
                </c:pt>
                <c:pt idx="8">
                  <c:v>63860</c:v>
                </c:pt>
                <c:pt idx="9">
                  <c:v>59950</c:v>
                </c:pt>
                <c:pt idx="10">
                  <c:v>62179</c:v>
                </c:pt>
                <c:pt idx="11">
                  <c:v>61748</c:v>
                </c:pt>
                <c:pt idx="12">
                  <c:v>61608</c:v>
                </c:pt>
                <c:pt idx="13">
                  <c:v>64144</c:v>
                </c:pt>
                <c:pt idx="14">
                  <c:v>61990</c:v>
                </c:pt>
                <c:pt idx="15">
                  <c:v>58755</c:v>
                </c:pt>
                <c:pt idx="16">
                  <c:v>60690</c:v>
                </c:pt>
                <c:pt idx="17">
                  <c:v>56768</c:v>
                </c:pt>
              </c:numCache>
            </c:numRef>
          </c:val>
          <c:extLst>
            <c:ext xmlns:c16="http://schemas.microsoft.com/office/drawing/2014/chart" uri="{C3380CC4-5D6E-409C-BE32-E72D297353CC}">
              <c16:uniqueId val="{00000000-870F-CC47-9919-0700924D9CEB}"/>
            </c:ext>
          </c:extLst>
        </c:ser>
        <c:ser>
          <c:idx val="1"/>
          <c:order val="1"/>
          <c:tx>
            <c:strRef>
              <c:f>'Dashboard Pivot Tables'!$M$57:$M$58</c:f>
              <c:strCache>
                <c:ptCount val="1"/>
                <c:pt idx="0">
                  <c:v>2019</c:v>
                </c:pt>
              </c:strCache>
            </c:strRef>
          </c:tx>
          <c:spPr>
            <a:solidFill>
              <a:schemeClr val="accent2"/>
            </a:solidFill>
            <a:ln>
              <a:noFill/>
            </a:ln>
            <a:effectLst/>
          </c:spPr>
          <c:invertIfNegative val="0"/>
          <c:cat>
            <c:strRef>
              <c:f>'Dashboard Pivot Tables'!$K$59:$K$76</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Tables'!$M$59:$M$76</c:f>
              <c:numCache>
                <c:formatCode>"$"#,##0</c:formatCode>
                <c:ptCount val="18"/>
                <c:pt idx="0">
                  <c:v>71290</c:v>
                </c:pt>
                <c:pt idx="1">
                  <c:v>72584</c:v>
                </c:pt>
                <c:pt idx="2">
                  <c:v>66642</c:v>
                </c:pt>
                <c:pt idx="3">
                  <c:v>69109</c:v>
                </c:pt>
                <c:pt idx="4">
                  <c:v>66950</c:v>
                </c:pt>
                <c:pt idx="5">
                  <c:v>67430</c:v>
                </c:pt>
                <c:pt idx="6">
                  <c:v>25659</c:v>
                </c:pt>
                <c:pt idx="7">
                  <c:v>65652</c:v>
                </c:pt>
                <c:pt idx="8">
                  <c:v>74428</c:v>
                </c:pt>
                <c:pt idx="9">
                  <c:v>71135</c:v>
                </c:pt>
                <c:pt idx="10">
                  <c:v>71580</c:v>
                </c:pt>
                <c:pt idx="11">
                  <c:v>72466</c:v>
                </c:pt>
                <c:pt idx="12">
                  <c:v>70301</c:v>
                </c:pt>
                <c:pt idx="13">
                  <c:v>74435</c:v>
                </c:pt>
                <c:pt idx="14">
                  <c:v>70060</c:v>
                </c:pt>
                <c:pt idx="15">
                  <c:v>68901</c:v>
                </c:pt>
                <c:pt idx="16">
                  <c:v>70588</c:v>
                </c:pt>
                <c:pt idx="17">
                  <c:v>66180</c:v>
                </c:pt>
              </c:numCache>
            </c:numRef>
          </c:val>
          <c:extLst>
            <c:ext xmlns:c16="http://schemas.microsoft.com/office/drawing/2014/chart" uri="{C3380CC4-5D6E-409C-BE32-E72D297353CC}">
              <c16:uniqueId val="{00000000-E4B0-BD49-BB2A-0C163D52616B}"/>
            </c:ext>
          </c:extLst>
        </c:ser>
        <c:ser>
          <c:idx val="2"/>
          <c:order val="2"/>
          <c:tx>
            <c:strRef>
              <c:f>'Dashboard Pivot Tables'!$N$57:$N$58</c:f>
              <c:strCache>
                <c:ptCount val="1"/>
                <c:pt idx="0">
                  <c:v>2022</c:v>
                </c:pt>
              </c:strCache>
            </c:strRef>
          </c:tx>
          <c:spPr>
            <a:solidFill>
              <a:schemeClr val="accent3"/>
            </a:solidFill>
            <a:ln>
              <a:noFill/>
            </a:ln>
            <a:effectLst/>
          </c:spPr>
          <c:invertIfNegative val="0"/>
          <c:cat>
            <c:strRef>
              <c:f>'Dashboard Pivot Tables'!$K$59:$K$76</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Tables'!$N$59:$N$76</c:f>
              <c:numCache>
                <c:formatCode>"$"#,##0</c:formatCode>
                <c:ptCount val="18"/>
                <c:pt idx="0">
                  <c:v>73900</c:v>
                </c:pt>
                <c:pt idx="1">
                  <c:v>75303</c:v>
                </c:pt>
                <c:pt idx="2">
                  <c:v>68734</c:v>
                </c:pt>
                <c:pt idx="3">
                  <c:v>71587</c:v>
                </c:pt>
                <c:pt idx="4">
                  <c:v>70900</c:v>
                </c:pt>
                <c:pt idx="5">
                  <c:v>70240</c:v>
                </c:pt>
                <c:pt idx="6">
                  <c:v>27858</c:v>
                </c:pt>
                <c:pt idx="7">
                  <c:v>68383</c:v>
                </c:pt>
                <c:pt idx="8">
                  <c:v>76953</c:v>
                </c:pt>
                <c:pt idx="9">
                  <c:v>73485</c:v>
                </c:pt>
                <c:pt idx="10">
                  <c:v>73840</c:v>
                </c:pt>
                <c:pt idx="11">
                  <c:v>75105</c:v>
                </c:pt>
                <c:pt idx="12">
                  <c:v>73879</c:v>
                </c:pt>
                <c:pt idx="13">
                  <c:v>76907</c:v>
                </c:pt>
                <c:pt idx="14">
                  <c:v>72265</c:v>
                </c:pt>
                <c:pt idx="15">
                  <c:v>72084</c:v>
                </c:pt>
                <c:pt idx="16">
                  <c:v>73053</c:v>
                </c:pt>
                <c:pt idx="17">
                  <c:v>68577</c:v>
                </c:pt>
              </c:numCache>
            </c:numRef>
          </c:val>
          <c:extLst>
            <c:ext xmlns:c16="http://schemas.microsoft.com/office/drawing/2014/chart" uri="{C3380CC4-5D6E-409C-BE32-E72D297353CC}">
              <c16:uniqueId val="{00000001-E4B0-BD49-BB2A-0C163D52616B}"/>
            </c:ext>
          </c:extLst>
        </c:ser>
        <c:dLbls>
          <c:showLegendKey val="0"/>
          <c:showVal val="0"/>
          <c:showCatName val="0"/>
          <c:showSerName val="0"/>
          <c:showPercent val="0"/>
          <c:showBubbleSize val="0"/>
        </c:dLbls>
        <c:gapWidth val="219"/>
        <c:axId val="1606213232"/>
        <c:axId val="1606216144"/>
      </c:barChart>
      <c:catAx>
        <c:axId val="16062132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606216144"/>
        <c:crosses val="autoZero"/>
        <c:auto val="1"/>
        <c:lblAlgn val="ctr"/>
        <c:lblOffset val="100"/>
        <c:noMultiLvlLbl val="0"/>
      </c:catAx>
      <c:valAx>
        <c:axId val="1606216144"/>
        <c:scaling>
          <c:orientation val="minMax"/>
          <c:max val="80000"/>
          <c:min val="20000"/>
        </c:scaling>
        <c:delete val="0"/>
        <c:axPos val="b"/>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606213232"/>
        <c:crosses val="autoZero"/>
        <c:crossBetween val="between"/>
        <c:majorUnit val="10000"/>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Tables!Tuition2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i="0">
                <a:solidFill>
                  <a:schemeClr val="tx1"/>
                </a:solidFill>
                <a:latin typeface="Avenir Next Demi Bold" panose="020B0503020202020204" pitchFamily="34" charset="0"/>
              </a:rPr>
              <a:t>Tuition</a:t>
            </a:r>
            <a:r>
              <a:rPr lang="en-US" b="1" i="0" baseline="0">
                <a:solidFill>
                  <a:schemeClr val="tx1"/>
                </a:solidFill>
                <a:latin typeface="Avenir Next Demi Bold" panose="020B0503020202020204" pitchFamily="34" charset="0"/>
              </a:rPr>
              <a:t> and Fees</a:t>
            </a:r>
            <a:endParaRPr lang="en-US" b="1" i="0">
              <a:solidFill>
                <a:schemeClr val="tx1"/>
              </a:solidFill>
              <a:latin typeface="Avenir Next Demi Bold" panose="020B0503020202020204"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ln w="28575" cap="rnd">
            <a:solidFill>
              <a:schemeClr val="accent1"/>
            </a:solidFill>
            <a:round/>
          </a:ln>
          <a:effectLst/>
        </c:spPr>
        <c:marker>
          <c:symbol val="none"/>
        </c:marker>
      </c:pivotFmt>
      <c:pivotFmt>
        <c:idx val="7"/>
        <c:spPr>
          <a:ln w="28575" cap="rnd">
            <a:solidFill>
              <a:schemeClr val="accent1"/>
            </a:solidFill>
            <a:round/>
          </a:ln>
          <a:effectLst/>
        </c:spPr>
        <c:marker>
          <c:symbol val="none"/>
        </c:marker>
      </c:pivotFmt>
      <c:pivotFmt>
        <c:idx val="8"/>
        <c:spPr>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pivotFmt>
    </c:pivotFmts>
    <c:plotArea>
      <c:layout/>
      <c:lineChart>
        <c:grouping val="standard"/>
        <c:varyColors val="0"/>
        <c:ser>
          <c:idx val="0"/>
          <c:order val="0"/>
          <c:tx>
            <c:strRef>
              <c:f>'Dashboard Pivot Tables'!$B$105:$B$107</c:f>
              <c:strCache>
                <c:ptCount val="1"/>
                <c:pt idx="0">
                  <c:v>2015 - Out-of-State</c:v>
                </c:pt>
              </c:strCache>
            </c:strRef>
          </c:tx>
          <c:spPr>
            <a:ln w="28575" cap="rnd">
              <a:solidFill>
                <a:schemeClr val="accent1"/>
              </a:solidFill>
              <a:round/>
            </a:ln>
            <a:effectLst/>
          </c:spPr>
          <c:marker>
            <c:symbol val="none"/>
          </c:marker>
          <c:cat>
            <c:strRef>
              <c:f>'Dashboard Pivot Tables'!$A$108:$A$125</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Tables'!$B$108:$B$125</c:f>
              <c:numCache>
                <c:formatCode>General</c:formatCode>
                <c:ptCount val="18"/>
                <c:pt idx="0">
                  <c:v>42511</c:v>
                </c:pt>
                <c:pt idx="1">
                  <c:v>47436</c:v>
                </c:pt>
                <c:pt idx="2">
                  <c:v>43362</c:v>
                </c:pt>
                <c:pt idx="3">
                  <c:v>49022</c:v>
                </c:pt>
                <c:pt idx="4">
                  <c:v>51008</c:v>
                </c:pt>
                <c:pt idx="5">
                  <c:v>47286</c:v>
                </c:pt>
                <c:pt idx="6">
                  <c:v>47243</c:v>
                </c:pt>
                <c:pt idx="7">
                  <c:v>46744</c:v>
                </c:pt>
                <c:pt idx="8">
                  <c:v>43938</c:v>
                </c:pt>
                <c:pt idx="9">
                  <c:v>48594</c:v>
                </c:pt>
                <c:pt idx="10">
                  <c:v>44890</c:v>
                </c:pt>
                <c:pt idx="11">
                  <c:v>22304</c:v>
                </c:pt>
                <c:pt idx="12">
                  <c:v>45016</c:v>
                </c:pt>
                <c:pt idx="13">
                  <c:v>41820</c:v>
                </c:pt>
                <c:pt idx="14">
                  <c:v>45195</c:v>
                </c:pt>
                <c:pt idx="15">
                  <c:v>45366</c:v>
                </c:pt>
                <c:pt idx="16">
                  <c:v>47668</c:v>
                </c:pt>
                <c:pt idx="17">
                  <c:v>45800</c:v>
                </c:pt>
              </c:numCache>
            </c:numRef>
          </c:val>
          <c:smooth val="0"/>
          <c:extLst>
            <c:ext xmlns:c16="http://schemas.microsoft.com/office/drawing/2014/chart" uri="{C3380CC4-5D6E-409C-BE32-E72D297353CC}">
              <c16:uniqueId val="{00000000-5861-4D43-A54F-86E8E2BA5040}"/>
            </c:ext>
          </c:extLst>
        </c:ser>
        <c:ser>
          <c:idx val="1"/>
          <c:order val="1"/>
          <c:tx>
            <c:strRef>
              <c:f>'Dashboard Pivot Tables'!$C$105:$C$107</c:f>
              <c:strCache>
                <c:ptCount val="1"/>
                <c:pt idx="0">
                  <c:v>2015 - In-State</c:v>
                </c:pt>
              </c:strCache>
            </c:strRef>
          </c:tx>
          <c:spPr>
            <a:ln w="28575" cap="rnd">
              <a:solidFill>
                <a:schemeClr val="accent2"/>
              </a:solidFill>
              <a:round/>
            </a:ln>
            <a:effectLst/>
          </c:spPr>
          <c:marker>
            <c:symbol val="none"/>
          </c:marker>
          <c:cat>
            <c:strRef>
              <c:f>'Dashboard Pivot Tables'!$A$108:$A$125</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Tables'!$C$108:$C$125</c:f>
              <c:numCache>
                <c:formatCode>General</c:formatCode>
                <c:ptCount val="18"/>
                <c:pt idx="0">
                  <c:v>42511</c:v>
                </c:pt>
                <c:pt idx="1">
                  <c:v>47436</c:v>
                </c:pt>
                <c:pt idx="2">
                  <c:v>43362</c:v>
                </c:pt>
                <c:pt idx="3">
                  <c:v>49022</c:v>
                </c:pt>
                <c:pt idx="4">
                  <c:v>51008</c:v>
                </c:pt>
                <c:pt idx="5">
                  <c:v>47286</c:v>
                </c:pt>
                <c:pt idx="6">
                  <c:v>47243</c:v>
                </c:pt>
                <c:pt idx="7">
                  <c:v>46744</c:v>
                </c:pt>
                <c:pt idx="8">
                  <c:v>43938</c:v>
                </c:pt>
                <c:pt idx="9">
                  <c:v>48594</c:v>
                </c:pt>
                <c:pt idx="10">
                  <c:v>44890</c:v>
                </c:pt>
                <c:pt idx="11">
                  <c:v>7250</c:v>
                </c:pt>
                <c:pt idx="12">
                  <c:v>45016</c:v>
                </c:pt>
                <c:pt idx="13">
                  <c:v>41820</c:v>
                </c:pt>
                <c:pt idx="14">
                  <c:v>45195</c:v>
                </c:pt>
                <c:pt idx="15">
                  <c:v>45366</c:v>
                </c:pt>
                <c:pt idx="16">
                  <c:v>47668</c:v>
                </c:pt>
                <c:pt idx="17">
                  <c:v>45800</c:v>
                </c:pt>
              </c:numCache>
            </c:numRef>
          </c:val>
          <c:smooth val="0"/>
          <c:extLst>
            <c:ext xmlns:c16="http://schemas.microsoft.com/office/drawing/2014/chart" uri="{C3380CC4-5D6E-409C-BE32-E72D297353CC}">
              <c16:uniqueId val="{00000001-5861-4D43-A54F-86E8E2BA5040}"/>
            </c:ext>
          </c:extLst>
        </c:ser>
        <c:ser>
          <c:idx val="2"/>
          <c:order val="2"/>
          <c:tx>
            <c:strRef>
              <c:f>'Dashboard Pivot Tables'!$D$105:$D$107</c:f>
              <c:strCache>
                <c:ptCount val="1"/>
                <c:pt idx="0">
                  <c:v>2019 - Out-of-State</c:v>
                </c:pt>
              </c:strCache>
            </c:strRef>
          </c:tx>
          <c:spPr>
            <a:ln w="28575" cap="rnd">
              <a:solidFill>
                <a:schemeClr val="accent3"/>
              </a:solidFill>
              <a:round/>
            </a:ln>
            <a:effectLst/>
          </c:spPr>
          <c:marker>
            <c:symbol val="none"/>
          </c:marker>
          <c:cat>
            <c:strRef>
              <c:f>'Dashboard Pivot Tables'!$A$108:$A$125</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Tables'!$D$108:$D$125</c:f>
              <c:numCache>
                <c:formatCode>General</c:formatCode>
                <c:ptCount val="18"/>
                <c:pt idx="0">
                  <c:v>49880</c:v>
                </c:pt>
                <c:pt idx="1">
                  <c:v>55464</c:v>
                </c:pt>
                <c:pt idx="2">
                  <c:v>52362</c:v>
                </c:pt>
                <c:pt idx="3">
                  <c:v>55465</c:v>
                </c:pt>
                <c:pt idx="4">
                  <c:v>59430</c:v>
                </c:pt>
                <c:pt idx="5">
                  <c:v>55188</c:v>
                </c:pt>
                <c:pt idx="6">
                  <c:v>55695</c:v>
                </c:pt>
                <c:pt idx="7">
                  <c:v>54104</c:v>
                </c:pt>
                <c:pt idx="8">
                  <c:v>50420</c:v>
                </c:pt>
                <c:pt idx="9">
                  <c:v>56620</c:v>
                </c:pt>
                <c:pt idx="10">
                  <c:v>52930</c:v>
                </c:pt>
                <c:pt idx="11">
                  <c:v>26106</c:v>
                </c:pt>
                <c:pt idx="12">
                  <c:v>51832</c:v>
                </c:pt>
                <c:pt idx="13">
                  <c:v>50340</c:v>
                </c:pt>
                <c:pt idx="14">
                  <c:v>51354</c:v>
                </c:pt>
                <c:pt idx="15">
                  <c:v>52202</c:v>
                </c:pt>
                <c:pt idx="16">
                  <c:v>55584</c:v>
                </c:pt>
                <c:pt idx="17">
                  <c:v>53430</c:v>
                </c:pt>
              </c:numCache>
            </c:numRef>
          </c:val>
          <c:smooth val="0"/>
          <c:extLst>
            <c:ext xmlns:c16="http://schemas.microsoft.com/office/drawing/2014/chart" uri="{C3380CC4-5D6E-409C-BE32-E72D297353CC}">
              <c16:uniqueId val="{00000000-1A3E-1D4C-B258-94CC44164130}"/>
            </c:ext>
          </c:extLst>
        </c:ser>
        <c:ser>
          <c:idx val="3"/>
          <c:order val="3"/>
          <c:tx>
            <c:strRef>
              <c:f>'Dashboard Pivot Tables'!$E$105:$E$107</c:f>
              <c:strCache>
                <c:ptCount val="1"/>
                <c:pt idx="0">
                  <c:v>2019 - In-State</c:v>
                </c:pt>
              </c:strCache>
            </c:strRef>
          </c:tx>
          <c:spPr>
            <a:ln w="28575" cap="rnd">
              <a:solidFill>
                <a:schemeClr val="accent4"/>
              </a:solidFill>
              <a:round/>
            </a:ln>
            <a:effectLst/>
          </c:spPr>
          <c:marker>
            <c:symbol val="none"/>
          </c:marker>
          <c:cat>
            <c:strRef>
              <c:f>'Dashboard Pivot Tables'!$A$108:$A$125</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Tables'!$E$108:$E$125</c:f>
              <c:numCache>
                <c:formatCode>General</c:formatCode>
                <c:ptCount val="18"/>
                <c:pt idx="0">
                  <c:v>49880</c:v>
                </c:pt>
                <c:pt idx="1">
                  <c:v>55464</c:v>
                </c:pt>
                <c:pt idx="2">
                  <c:v>52362</c:v>
                </c:pt>
                <c:pt idx="3">
                  <c:v>55465</c:v>
                </c:pt>
                <c:pt idx="4">
                  <c:v>59430</c:v>
                </c:pt>
                <c:pt idx="5">
                  <c:v>55188</c:v>
                </c:pt>
                <c:pt idx="6">
                  <c:v>55695</c:v>
                </c:pt>
                <c:pt idx="7">
                  <c:v>54104</c:v>
                </c:pt>
                <c:pt idx="8">
                  <c:v>50420</c:v>
                </c:pt>
                <c:pt idx="9">
                  <c:v>56620</c:v>
                </c:pt>
                <c:pt idx="10">
                  <c:v>52930</c:v>
                </c:pt>
                <c:pt idx="11">
                  <c:v>9728</c:v>
                </c:pt>
                <c:pt idx="12">
                  <c:v>51832</c:v>
                </c:pt>
                <c:pt idx="13">
                  <c:v>50340</c:v>
                </c:pt>
                <c:pt idx="14">
                  <c:v>51354</c:v>
                </c:pt>
                <c:pt idx="15">
                  <c:v>52202</c:v>
                </c:pt>
                <c:pt idx="16">
                  <c:v>55584</c:v>
                </c:pt>
                <c:pt idx="17">
                  <c:v>53430</c:v>
                </c:pt>
              </c:numCache>
            </c:numRef>
          </c:val>
          <c:smooth val="0"/>
          <c:extLst>
            <c:ext xmlns:c16="http://schemas.microsoft.com/office/drawing/2014/chart" uri="{C3380CC4-5D6E-409C-BE32-E72D297353CC}">
              <c16:uniqueId val="{00000001-1A3E-1D4C-B258-94CC44164130}"/>
            </c:ext>
          </c:extLst>
        </c:ser>
        <c:ser>
          <c:idx val="4"/>
          <c:order val="4"/>
          <c:tx>
            <c:strRef>
              <c:f>'Dashboard Pivot Tables'!$F$105:$F$107</c:f>
              <c:strCache>
                <c:ptCount val="1"/>
                <c:pt idx="0">
                  <c:v>2022 - Out-of-State</c:v>
                </c:pt>
              </c:strCache>
            </c:strRef>
          </c:tx>
          <c:spPr>
            <a:ln w="28575" cap="rnd">
              <a:solidFill>
                <a:schemeClr val="accent5"/>
              </a:solidFill>
              <a:round/>
            </a:ln>
            <a:effectLst/>
          </c:spPr>
          <c:marker>
            <c:symbol val="none"/>
          </c:marker>
          <c:cat>
            <c:strRef>
              <c:f>'Dashboard Pivot Tables'!$A$108:$A$125</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Tables'!$F$108:$F$125</c:f>
              <c:numCache>
                <c:formatCode>General</c:formatCode>
                <c:ptCount val="18"/>
                <c:pt idx="0">
                  <c:v>51830</c:v>
                </c:pt>
                <c:pt idx="1">
                  <c:v>57910</c:v>
                </c:pt>
                <c:pt idx="2">
                  <c:v>54600</c:v>
                </c:pt>
                <c:pt idx="3">
                  <c:v>57119</c:v>
                </c:pt>
                <c:pt idx="4">
                  <c:v>61788</c:v>
                </c:pt>
                <c:pt idx="5">
                  <c:v>57222</c:v>
                </c:pt>
                <c:pt idx="6">
                  <c:v>58031</c:v>
                </c:pt>
                <c:pt idx="7">
                  <c:v>56058</c:v>
                </c:pt>
                <c:pt idx="8">
                  <c:v>51925</c:v>
                </c:pt>
                <c:pt idx="9">
                  <c:v>58660</c:v>
                </c:pt>
                <c:pt idx="10">
                  <c:v>55240</c:v>
                </c:pt>
                <c:pt idx="11">
                  <c:v>25752</c:v>
                </c:pt>
                <c:pt idx="12">
                  <c:v>53790</c:v>
                </c:pt>
                <c:pt idx="13">
                  <c:v>52800</c:v>
                </c:pt>
                <c:pt idx="14">
                  <c:v>53529</c:v>
                </c:pt>
                <c:pt idx="15">
                  <c:v>54014</c:v>
                </c:pt>
                <c:pt idx="16">
                  <c:v>57770</c:v>
                </c:pt>
                <c:pt idx="17">
                  <c:v>55500</c:v>
                </c:pt>
              </c:numCache>
            </c:numRef>
          </c:val>
          <c:smooth val="0"/>
          <c:extLst>
            <c:ext xmlns:c16="http://schemas.microsoft.com/office/drawing/2014/chart" uri="{C3380CC4-5D6E-409C-BE32-E72D297353CC}">
              <c16:uniqueId val="{00000002-1A3E-1D4C-B258-94CC44164130}"/>
            </c:ext>
          </c:extLst>
        </c:ser>
        <c:ser>
          <c:idx val="5"/>
          <c:order val="5"/>
          <c:tx>
            <c:strRef>
              <c:f>'Dashboard Pivot Tables'!$G$105:$G$107</c:f>
              <c:strCache>
                <c:ptCount val="1"/>
                <c:pt idx="0">
                  <c:v>2022 - In-State</c:v>
                </c:pt>
              </c:strCache>
            </c:strRef>
          </c:tx>
          <c:spPr>
            <a:ln w="28575" cap="rnd">
              <a:solidFill>
                <a:schemeClr val="accent6"/>
              </a:solidFill>
              <a:round/>
            </a:ln>
            <a:effectLst/>
          </c:spPr>
          <c:marker>
            <c:symbol val="none"/>
          </c:marker>
          <c:cat>
            <c:strRef>
              <c:f>'Dashboard Pivot Tables'!$A$108:$A$125</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Tables'!$G$108:$G$125</c:f>
              <c:numCache>
                <c:formatCode>General</c:formatCode>
                <c:ptCount val="18"/>
                <c:pt idx="0">
                  <c:v>51830</c:v>
                </c:pt>
                <c:pt idx="1">
                  <c:v>57910</c:v>
                </c:pt>
                <c:pt idx="2">
                  <c:v>54600</c:v>
                </c:pt>
                <c:pt idx="3">
                  <c:v>57119</c:v>
                </c:pt>
                <c:pt idx="4">
                  <c:v>61788</c:v>
                </c:pt>
                <c:pt idx="5">
                  <c:v>57222</c:v>
                </c:pt>
                <c:pt idx="6">
                  <c:v>58031</c:v>
                </c:pt>
                <c:pt idx="7">
                  <c:v>56058</c:v>
                </c:pt>
                <c:pt idx="8">
                  <c:v>51925</c:v>
                </c:pt>
                <c:pt idx="9">
                  <c:v>58660</c:v>
                </c:pt>
                <c:pt idx="10">
                  <c:v>55240</c:v>
                </c:pt>
                <c:pt idx="11">
                  <c:v>10018</c:v>
                </c:pt>
                <c:pt idx="12">
                  <c:v>53790</c:v>
                </c:pt>
                <c:pt idx="13">
                  <c:v>52800</c:v>
                </c:pt>
                <c:pt idx="14">
                  <c:v>53529</c:v>
                </c:pt>
                <c:pt idx="15">
                  <c:v>54014</c:v>
                </c:pt>
                <c:pt idx="16">
                  <c:v>57770</c:v>
                </c:pt>
                <c:pt idx="17">
                  <c:v>55500</c:v>
                </c:pt>
              </c:numCache>
            </c:numRef>
          </c:val>
          <c:smooth val="0"/>
          <c:extLst>
            <c:ext xmlns:c16="http://schemas.microsoft.com/office/drawing/2014/chart" uri="{C3380CC4-5D6E-409C-BE32-E72D297353CC}">
              <c16:uniqueId val="{00000003-1A3E-1D4C-B258-94CC44164130}"/>
            </c:ext>
          </c:extLst>
        </c:ser>
        <c:dLbls>
          <c:showLegendKey val="0"/>
          <c:showVal val="0"/>
          <c:showCatName val="0"/>
          <c:showSerName val="0"/>
          <c:showPercent val="0"/>
          <c:showBubbleSize val="0"/>
        </c:dLbls>
        <c:smooth val="0"/>
        <c:axId val="1646709872"/>
        <c:axId val="1646582176"/>
      </c:lineChart>
      <c:catAx>
        <c:axId val="1646709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646582176"/>
        <c:crosses val="autoZero"/>
        <c:auto val="1"/>
        <c:lblAlgn val="ctr"/>
        <c:lblOffset val="100"/>
        <c:noMultiLvlLbl val="0"/>
      </c:catAx>
      <c:valAx>
        <c:axId val="1646582176"/>
        <c:scaling>
          <c:orientation val="minMax"/>
        </c:scaling>
        <c:delete val="0"/>
        <c:axPos val="l"/>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64670987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Tables!ACT2</c:name>
    <c:fmtId val="6"/>
  </c:pivotSource>
  <c:chart>
    <c:title>
      <c:tx>
        <c:rich>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r>
              <a:rPr lang="en-US" sz="1400" b="1" i="0" baseline="0">
                <a:solidFill>
                  <a:schemeClr val="tx1"/>
                </a:solidFill>
                <a:effectLst/>
                <a:latin typeface="Avenir Next Demi Bold" panose="020B0503020202020204" pitchFamily="34" charset="0"/>
              </a:rPr>
              <a:t>ACT Cumulative Scores  (25th and 75th  Percentiles)</a:t>
            </a:r>
            <a:endParaRPr lang="en-US" sz="1400" b="1" i="0">
              <a:solidFill>
                <a:schemeClr val="tx1"/>
              </a:solidFill>
              <a:effectLst/>
              <a:latin typeface="Avenir Next Demi Bold" panose="020B0503020202020204" pitchFamily="34"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ln w="28575" cap="rnd">
            <a:solidFill>
              <a:schemeClr val="accent1"/>
            </a:solidFill>
            <a:round/>
          </a:ln>
          <a:effectLst/>
        </c:spPr>
        <c:marker>
          <c:symbol val="none"/>
        </c:marker>
      </c:pivotFmt>
      <c:pivotFmt>
        <c:idx val="7"/>
        <c:spPr>
          <a:ln w="28575" cap="rnd">
            <a:solidFill>
              <a:schemeClr val="accent1"/>
            </a:solidFill>
            <a:round/>
          </a:ln>
          <a:effectLst/>
        </c:spPr>
        <c:marker>
          <c:symbol val="none"/>
        </c:marker>
      </c:pivotFmt>
      <c:pivotFmt>
        <c:idx val="8"/>
        <c:spPr>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pivotFmt>
    </c:pivotFmts>
    <c:plotArea>
      <c:layout/>
      <c:lineChart>
        <c:grouping val="standard"/>
        <c:varyColors val="0"/>
        <c:ser>
          <c:idx val="0"/>
          <c:order val="0"/>
          <c:tx>
            <c:strRef>
              <c:f>'Dashboard Pivot Tables'!$X$57:$X$59</c:f>
              <c:strCache>
                <c:ptCount val="1"/>
                <c:pt idx="0">
                  <c:v>2015 - 25th PCTL</c:v>
                </c:pt>
              </c:strCache>
            </c:strRef>
          </c:tx>
          <c:spPr>
            <a:ln w="28575" cap="rnd">
              <a:solidFill>
                <a:schemeClr val="accent1"/>
              </a:solidFill>
              <a:round/>
            </a:ln>
            <a:effectLst/>
          </c:spPr>
          <c:marker>
            <c:symbol val="none"/>
          </c:marker>
          <c:cat>
            <c:strRef>
              <c:f>'Dashboard Pivot Tables'!$W$60:$W$77</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Tables'!$X$60:$X$77</c:f>
              <c:numCache>
                <c:formatCode>General</c:formatCode>
                <c:ptCount val="18"/>
                <c:pt idx="0">
                  <c:v>26</c:v>
                </c:pt>
                <c:pt idx="1">
                  <c:v>30</c:v>
                </c:pt>
                <c:pt idx="2">
                  <c:v>34</c:v>
                </c:pt>
                <c:pt idx="3">
                  <c:v>30</c:v>
                </c:pt>
                <c:pt idx="4">
                  <c:v>31</c:v>
                </c:pt>
                <c:pt idx="5">
                  <c:v>30</c:v>
                </c:pt>
                <c:pt idx="6">
                  <c:v>31</c:v>
                </c:pt>
                <c:pt idx="7">
                  <c:v>30</c:v>
                </c:pt>
                <c:pt idx="8">
                  <c:v>32</c:v>
                </c:pt>
                <c:pt idx="9">
                  <c:v>33</c:v>
                </c:pt>
                <c:pt idx="10">
                  <c:v>28</c:v>
                </c:pt>
                <c:pt idx="11">
                  <c:v>20</c:v>
                </c:pt>
                <c:pt idx="12">
                  <c:v>33</c:v>
                </c:pt>
                <c:pt idx="13">
                  <c:v>31</c:v>
                </c:pt>
                <c:pt idx="14">
                  <c:v>31</c:v>
                </c:pt>
                <c:pt idx="15">
                  <c:v>29</c:v>
                </c:pt>
                <c:pt idx="16">
                  <c:v>31</c:v>
                </c:pt>
                <c:pt idx="17">
                  <c:v>31</c:v>
                </c:pt>
              </c:numCache>
            </c:numRef>
          </c:val>
          <c:smooth val="0"/>
          <c:extLst>
            <c:ext xmlns:c16="http://schemas.microsoft.com/office/drawing/2014/chart" uri="{C3380CC4-5D6E-409C-BE32-E72D297353CC}">
              <c16:uniqueId val="{00000000-517C-4748-B455-83ED82D550E1}"/>
            </c:ext>
          </c:extLst>
        </c:ser>
        <c:ser>
          <c:idx val="1"/>
          <c:order val="1"/>
          <c:tx>
            <c:strRef>
              <c:f>'Dashboard Pivot Tables'!$Y$57:$Y$59</c:f>
              <c:strCache>
                <c:ptCount val="1"/>
                <c:pt idx="0">
                  <c:v>2015 - 75th PCTL</c:v>
                </c:pt>
              </c:strCache>
            </c:strRef>
          </c:tx>
          <c:spPr>
            <a:ln w="28575" cap="rnd">
              <a:solidFill>
                <a:schemeClr val="accent2"/>
              </a:solidFill>
              <a:round/>
            </a:ln>
            <a:effectLst/>
          </c:spPr>
          <c:marker>
            <c:symbol val="none"/>
          </c:marker>
          <c:cat>
            <c:strRef>
              <c:f>'Dashboard Pivot Tables'!$W$60:$W$77</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Tables'!$Y$60:$Y$77</c:f>
              <c:numCache>
                <c:formatCode>General</c:formatCode>
                <c:ptCount val="18"/>
                <c:pt idx="0">
                  <c:v>30</c:v>
                </c:pt>
                <c:pt idx="1">
                  <c:v>33</c:v>
                </c:pt>
                <c:pt idx="2">
                  <c:v>35</c:v>
                </c:pt>
                <c:pt idx="3">
                  <c:v>34</c:v>
                </c:pt>
                <c:pt idx="4">
                  <c:v>34</c:v>
                </c:pt>
                <c:pt idx="5">
                  <c:v>34</c:v>
                </c:pt>
                <c:pt idx="6">
                  <c:v>34</c:v>
                </c:pt>
                <c:pt idx="7">
                  <c:v>33</c:v>
                </c:pt>
                <c:pt idx="8">
                  <c:v>35</c:v>
                </c:pt>
                <c:pt idx="9">
                  <c:v>35</c:v>
                </c:pt>
                <c:pt idx="10">
                  <c:v>32</c:v>
                </c:pt>
                <c:pt idx="11">
                  <c:v>26</c:v>
                </c:pt>
                <c:pt idx="12">
                  <c:v>35</c:v>
                </c:pt>
                <c:pt idx="13">
                  <c:v>35</c:v>
                </c:pt>
                <c:pt idx="14">
                  <c:v>34</c:v>
                </c:pt>
                <c:pt idx="15">
                  <c:v>32</c:v>
                </c:pt>
                <c:pt idx="16">
                  <c:v>34</c:v>
                </c:pt>
                <c:pt idx="17">
                  <c:v>35</c:v>
                </c:pt>
              </c:numCache>
            </c:numRef>
          </c:val>
          <c:smooth val="0"/>
          <c:extLst>
            <c:ext xmlns:c16="http://schemas.microsoft.com/office/drawing/2014/chart" uri="{C3380CC4-5D6E-409C-BE32-E72D297353CC}">
              <c16:uniqueId val="{00000001-517C-4748-B455-83ED82D550E1}"/>
            </c:ext>
          </c:extLst>
        </c:ser>
        <c:ser>
          <c:idx val="2"/>
          <c:order val="2"/>
          <c:tx>
            <c:strRef>
              <c:f>'Dashboard Pivot Tables'!$Z$57:$Z$59</c:f>
              <c:strCache>
                <c:ptCount val="1"/>
                <c:pt idx="0">
                  <c:v>2019 - 25th PCTL</c:v>
                </c:pt>
              </c:strCache>
            </c:strRef>
          </c:tx>
          <c:spPr>
            <a:ln w="28575" cap="rnd">
              <a:solidFill>
                <a:schemeClr val="accent3"/>
              </a:solidFill>
              <a:round/>
            </a:ln>
            <a:effectLst/>
          </c:spPr>
          <c:marker>
            <c:symbol val="none"/>
          </c:marker>
          <c:cat>
            <c:strRef>
              <c:f>'Dashboard Pivot Tables'!$W$60:$W$77</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Tables'!$Z$60:$Z$77</c:f>
              <c:numCache>
                <c:formatCode>General</c:formatCode>
                <c:ptCount val="18"/>
                <c:pt idx="0">
                  <c:v>28</c:v>
                </c:pt>
                <c:pt idx="1">
                  <c:v>31</c:v>
                </c:pt>
                <c:pt idx="2">
                  <c:v>35</c:v>
                </c:pt>
                <c:pt idx="3">
                  <c:v>33</c:v>
                </c:pt>
                <c:pt idx="4">
                  <c:v>33</c:v>
                </c:pt>
                <c:pt idx="5">
                  <c:v>32</c:v>
                </c:pt>
                <c:pt idx="6">
                  <c:v>33</c:v>
                </c:pt>
                <c:pt idx="7">
                  <c:v>31</c:v>
                </c:pt>
                <c:pt idx="8">
                  <c:v>33</c:v>
                </c:pt>
                <c:pt idx="9">
                  <c:v>34</c:v>
                </c:pt>
                <c:pt idx="10">
                  <c:v>29</c:v>
                </c:pt>
                <c:pt idx="11">
                  <c:v>20</c:v>
                </c:pt>
                <c:pt idx="12">
                  <c:v>34</c:v>
                </c:pt>
                <c:pt idx="13">
                  <c:v>32</c:v>
                </c:pt>
                <c:pt idx="14">
                  <c:v>32</c:v>
                </c:pt>
                <c:pt idx="15">
                  <c:v>30</c:v>
                </c:pt>
                <c:pt idx="16">
                  <c:v>32</c:v>
                </c:pt>
                <c:pt idx="17">
                  <c:v>33</c:v>
                </c:pt>
              </c:numCache>
            </c:numRef>
          </c:val>
          <c:smooth val="0"/>
          <c:extLst>
            <c:ext xmlns:c16="http://schemas.microsoft.com/office/drawing/2014/chart" uri="{C3380CC4-5D6E-409C-BE32-E72D297353CC}">
              <c16:uniqueId val="{00000000-DC45-8949-BBA1-78BEAF92CD00}"/>
            </c:ext>
          </c:extLst>
        </c:ser>
        <c:ser>
          <c:idx val="3"/>
          <c:order val="3"/>
          <c:tx>
            <c:strRef>
              <c:f>'Dashboard Pivot Tables'!$AA$57:$AA$59</c:f>
              <c:strCache>
                <c:ptCount val="1"/>
                <c:pt idx="0">
                  <c:v>2019 - 75th PCTL</c:v>
                </c:pt>
              </c:strCache>
            </c:strRef>
          </c:tx>
          <c:spPr>
            <a:ln w="28575" cap="rnd">
              <a:solidFill>
                <a:schemeClr val="accent4"/>
              </a:solidFill>
              <a:round/>
            </a:ln>
            <a:effectLst/>
          </c:spPr>
          <c:marker>
            <c:symbol val="none"/>
          </c:marker>
          <c:cat>
            <c:strRef>
              <c:f>'Dashboard Pivot Tables'!$W$60:$W$77</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Tables'!$AA$60:$AA$77</c:f>
              <c:numCache>
                <c:formatCode>General</c:formatCode>
                <c:ptCount val="18"/>
                <c:pt idx="0">
                  <c:v>32</c:v>
                </c:pt>
                <c:pt idx="1">
                  <c:v>34</c:v>
                </c:pt>
                <c:pt idx="2">
                  <c:v>36</c:v>
                </c:pt>
                <c:pt idx="3">
                  <c:v>35</c:v>
                </c:pt>
                <c:pt idx="4">
                  <c:v>35</c:v>
                </c:pt>
                <c:pt idx="5">
                  <c:v>34</c:v>
                </c:pt>
                <c:pt idx="6">
                  <c:v>35</c:v>
                </c:pt>
                <c:pt idx="7">
                  <c:v>34</c:v>
                </c:pt>
                <c:pt idx="8">
                  <c:v>35</c:v>
                </c:pt>
                <c:pt idx="9">
                  <c:v>35</c:v>
                </c:pt>
                <c:pt idx="10">
                  <c:v>33</c:v>
                </c:pt>
                <c:pt idx="11">
                  <c:v>26</c:v>
                </c:pt>
                <c:pt idx="12">
                  <c:v>36</c:v>
                </c:pt>
                <c:pt idx="13">
                  <c:v>35</c:v>
                </c:pt>
                <c:pt idx="14">
                  <c:v>35</c:v>
                </c:pt>
                <c:pt idx="15">
                  <c:v>33</c:v>
                </c:pt>
                <c:pt idx="16">
                  <c:v>35</c:v>
                </c:pt>
                <c:pt idx="17">
                  <c:v>35</c:v>
                </c:pt>
              </c:numCache>
            </c:numRef>
          </c:val>
          <c:smooth val="0"/>
          <c:extLst>
            <c:ext xmlns:c16="http://schemas.microsoft.com/office/drawing/2014/chart" uri="{C3380CC4-5D6E-409C-BE32-E72D297353CC}">
              <c16:uniqueId val="{00000001-DC45-8949-BBA1-78BEAF92CD00}"/>
            </c:ext>
          </c:extLst>
        </c:ser>
        <c:ser>
          <c:idx val="4"/>
          <c:order val="4"/>
          <c:tx>
            <c:strRef>
              <c:f>'Dashboard Pivot Tables'!$AB$57:$AB$59</c:f>
              <c:strCache>
                <c:ptCount val="1"/>
                <c:pt idx="0">
                  <c:v>2022 - 25th PCTL</c:v>
                </c:pt>
              </c:strCache>
            </c:strRef>
          </c:tx>
          <c:spPr>
            <a:ln w="28575" cap="rnd">
              <a:solidFill>
                <a:schemeClr val="accent5"/>
              </a:solidFill>
              <a:round/>
            </a:ln>
            <a:effectLst/>
          </c:spPr>
          <c:marker>
            <c:symbol val="none"/>
          </c:marker>
          <c:cat>
            <c:strRef>
              <c:f>'Dashboard Pivot Tables'!$W$60:$W$77</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Tables'!$AB$60:$AB$77</c:f>
              <c:numCache>
                <c:formatCode>General</c:formatCode>
                <c:ptCount val="18"/>
                <c:pt idx="0">
                  <c:v>27</c:v>
                </c:pt>
                <c:pt idx="1">
                  <c:v>31</c:v>
                </c:pt>
                <c:pt idx="2">
                  <c:v>35</c:v>
                </c:pt>
                <c:pt idx="3">
                  <c:v>33</c:v>
                </c:pt>
                <c:pt idx="4">
                  <c:v>33</c:v>
                </c:pt>
                <c:pt idx="5">
                  <c:v>32</c:v>
                </c:pt>
                <c:pt idx="6">
                  <c:v>33</c:v>
                </c:pt>
                <c:pt idx="7">
                  <c:v>31</c:v>
                </c:pt>
                <c:pt idx="8">
                  <c:v>33</c:v>
                </c:pt>
                <c:pt idx="9">
                  <c:v>33</c:v>
                </c:pt>
                <c:pt idx="10">
                  <c:v>29</c:v>
                </c:pt>
                <c:pt idx="11">
                  <c:v>19</c:v>
                </c:pt>
                <c:pt idx="12">
                  <c:v>34</c:v>
                </c:pt>
                <c:pt idx="13">
                  <c:v>33</c:v>
                </c:pt>
                <c:pt idx="14">
                  <c:v>32</c:v>
                </c:pt>
                <c:pt idx="15">
                  <c:v>31</c:v>
                </c:pt>
                <c:pt idx="16">
                  <c:v>33</c:v>
                </c:pt>
                <c:pt idx="17">
                  <c:v>33</c:v>
                </c:pt>
              </c:numCache>
            </c:numRef>
          </c:val>
          <c:smooth val="0"/>
          <c:extLst>
            <c:ext xmlns:c16="http://schemas.microsoft.com/office/drawing/2014/chart" uri="{C3380CC4-5D6E-409C-BE32-E72D297353CC}">
              <c16:uniqueId val="{00000002-DC45-8949-BBA1-78BEAF92CD00}"/>
            </c:ext>
          </c:extLst>
        </c:ser>
        <c:ser>
          <c:idx val="5"/>
          <c:order val="5"/>
          <c:tx>
            <c:strRef>
              <c:f>'Dashboard Pivot Tables'!$AC$57:$AC$59</c:f>
              <c:strCache>
                <c:ptCount val="1"/>
                <c:pt idx="0">
                  <c:v>2022 - 75th PCTL</c:v>
                </c:pt>
              </c:strCache>
            </c:strRef>
          </c:tx>
          <c:spPr>
            <a:ln w="28575" cap="rnd">
              <a:solidFill>
                <a:schemeClr val="accent6"/>
              </a:solidFill>
              <a:round/>
            </a:ln>
            <a:effectLst/>
          </c:spPr>
          <c:marker>
            <c:symbol val="none"/>
          </c:marker>
          <c:cat>
            <c:strRef>
              <c:f>'Dashboard Pivot Tables'!$W$60:$W$77</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Tables'!$AC$60:$AC$77</c:f>
              <c:numCache>
                <c:formatCode>General</c:formatCode>
                <c:ptCount val="18"/>
                <c:pt idx="0">
                  <c:v>31</c:v>
                </c:pt>
                <c:pt idx="1">
                  <c:v>34</c:v>
                </c:pt>
                <c:pt idx="2">
                  <c:v>36</c:v>
                </c:pt>
                <c:pt idx="3">
                  <c:v>35</c:v>
                </c:pt>
                <c:pt idx="4">
                  <c:v>35</c:v>
                </c:pt>
                <c:pt idx="5">
                  <c:v>35</c:v>
                </c:pt>
                <c:pt idx="6">
                  <c:v>35</c:v>
                </c:pt>
                <c:pt idx="7">
                  <c:v>35</c:v>
                </c:pt>
                <c:pt idx="8">
                  <c:v>35</c:v>
                </c:pt>
                <c:pt idx="9">
                  <c:v>35</c:v>
                </c:pt>
                <c:pt idx="10">
                  <c:v>33</c:v>
                </c:pt>
                <c:pt idx="11">
                  <c:v>24</c:v>
                </c:pt>
                <c:pt idx="12">
                  <c:v>36</c:v>
                </c:pt>
                <c:pt idx="13">
                  <c:v>35</c:v>
                </c:pt>
                <c:pt idx="14">
                  <c:v>35</c:v>
                </c:pt>
                <c:pt idx="15">
                  <c:v>34</c:v>
                </c:pt>
                <c:pt idx="16">
                  <c:v>35</c:v>
                </c:pt>
                <c:pt idx="17">
                  <c:v>35</c:v>
                </c:pt>
              </c:numCache>
            </c:numRef>
          </c:val>
          <c:smooth val="0"/>
          <c:extLst>
            <c:ext xmlns:c16="http://schemas.microsoft.com/office/drawing/2014/chart" uri="{C3380CC4-5D6E-409C-BE32-E72D297353CC}">
              <c16:uniqueId val="{00000003-DC45-8949-BBA1-78BEAF92CD00}"/>
            </c:ext>
          </c:extLst>
        </c:ser>
        <c:dLbls>
          <c:showLegendKey val="0"/>
          <c:showVal val="0"/>
          <c:showCatName val="0"/>
          <c:showSerName val="0"/>
          <c:showPercent val="0"/>
          <c:showBubbleSize val="0"/>
        </c:dLbls>
        <c:smooth val="0"/>
        <c:axId val="1564466832"/>
        <c:axId val="1564468512"/>
      </c:lineChart>
      <c:catAx>
        <c:axId val="1564466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564468512"/>
        <c:crosses val="autoZero"/>
        <c:auto val="1"/>
        <c:lblAlgn val="ctr"/>
        <c:lblOffset val="100"/>
        <c:noMultiLvlLbl val="0"/>
      </c:catAx>
      <c:valAx>
        <c:axId val="1564468512"/>
        <c:scaling>
          <c:orientation val="minMax"/>
          <c:max val="36"/>
          <c:min val="18"/>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564466832"/>
        <c:crosses val="autoZero"/>
        <c:crossBetween val="between"/>
        <c:majorUnit val="2.5"/>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Tables!SAT2</c:name>
    <c:fmtId val="6"/>
  </c:pivotSource>
  <c:chart>
    <c:title>
      <c:tx>
        <c:rich>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r>
              <a:rPr lang="en-US" sz="1400" b="1" i="0" baseline="0">
                <a:solidFill>
                  <a:schemeClr val="tx1"/>
                </a:solidFill>
                <a:effectLst/>
                <a:latin typeface="Avenir Next Demi Bold" panose="020B0503020202020204" pitchFamily="34" charset="0"/>
              </a:rPr>
              <a:t>Average SAT Scores </a:t>
            </a:r>
            <a:endParaRPr lang="en-US" sz="1400" b="1" i="0">
              <a:solidFill>
                <a:schemeClr val="tx1"/>
              </a:solidFill>
              <a:effectLst/>
              <a:latin typeface="Avenir Next Demi Bold" panose="020B0503020202020204" pitchFamily="34"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ln w="28575" cap="rnd">
            <a:solidFill>
              <a:schemeClr val="accent1"/>
            </a:solidFill>
            <a:round/>
          </a:ln>
          <a:effectLst/>
        </c:spPr>
        <c:marker>
          <c:symbol val="none"/>
        </c:marker>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strRef>
              <c:f>'Dashboard Pivot Tables'!$R$57:$R$58</c:f>
              <c:strCache>
                <c:ptCount val="1"/>
                <c:pt idx="0">
                  <c:v>2015</c:v>
                </c:pt>
              </c:strCache>
            </c:strRef>
          </c:tx>
          <c:spPr>
            <a:ln w="28575" cap="rnd">
              <a:solidFill>
                <a:schemeClr val="accent1"/>
              </a:solidFill>
              <a:round/>
            </a:ln>
            <a:effectLst/>
          </c:spPr>
          <c:marker>
            <c:symbol val="none"/>
          </c:marker>
          <c:cat>
            <c:strRef>
              <c:f>'Dashboard Pivot Tables'!$Q$59:$Q$76</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Tables'!$R$59:$R$76</c:f>
              <c:numCache>
                <c:formatCode>General</c:formatCode>
                <c:ptCount val="18"/>
                <c:pt idx="0">
                  <c:v>1247</c:v>
                </c:pt>
                <c:pt idx="1">
                  <c:v>1380</c:v>
                </c:pt>
                <c:pt idx="2">
                  <c:v>1545</c:v>
                </c:pt>
                <c:pt idx="3">
                  <c:v>1436</c:v>
                </c:pt>
                <c:pt idx="4">
                  <c:v>1470</c:v>
                </c:pt>
                <c:pt idx="5">
                  <c:v>1422</c:v>
                </c:pt>
                <c:pt idx="6">
                  <c:v>1454</c:v>
                </c:pt>
                <c:pt idx="7">
                  <c:v>1414</c:v>
                </c:pt>
                <c:pt idx="8">
                  <c:v>1501</c:v>
                </c:pt>
                <c:pt idx="9">
                  <c:v>1500</c:v>
                </c:pt>
                <c:pt idx="10">
                  <c:v>1326</c:v>
                </c:pt>
                <c:pt idx="11">
                  <c:v>1105</c:v>
                </c:pt>
                <c:pt idx="12">
                  <c:v>1500</c:v>
                </c:pt>
                <c:pt idx="13">
                  <c:v>1491</c:v>
                </c:pt>
                <c:pt idx="14">
                  <c:v>1465</c:v>
                </c:pt>
                <c:pt idx="15">
                  <c:v>1346</c:v>
                </c:pt>
                <c:pt idx="16">
                  <c:v>1452</c:v>
                </c:pt>
                <c:pt idx="17">
                  <c:v>1493</c:v>
                </c:pt>
              </c:numCache>
            </c:numRef>
          </c:val>
          <c:smooth val="0"/>
          <c:extLst>
            <c:ext xmlns:c16="http://schemas.microsoft.com/office/drawing/2014/chart" uri="{C3380CC4-5D6E-409C-BE32-E72D297353CC}">
              <c16:uniqueId val="{00000000-1F13-AF44-8574-C93B0BD509D3}"/>
            </c:ext>
          </c:extLst>
        </c:ser>
        <c:ser>
          <c:idx val="1"/>
          <c:order val="1"/>
          <c:tx>
            <c:strRef>
              <c:f>'Dashboard Pivot Tables'!$S$57:$S$58</c:f>
              <c:strCache>
                <c:ptCount val="1"/>
                <c:pt idx="0">
                  <c:v>2019</c:v>
                </c:pt>
              </c:strCache>
            </c:strRef>
          </c:tx>
          <c:spPr>
            <a:ln w="28575" cap="rnd">
              <a:solidFill>
                <a:schemeClr val="accent2"/>
              </a:solidFill>
              <a:round/>
            </a:ln>
            <a:effectLst/>
          </c:spPr>
          <c:marker>
            <c:symbol val="none"/>
          </c:marker>
          <c:cat>
            <c:strRef>
              <c:f>'Dashboard Pivot Tables'!$Q$59:$Q$76</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Tables'!$S$59:$S$76</c:f>
              <c:numCache>
                <c:formatCode>General</c:formatCode>
                <c:ptCount val="18"/>
                <c:pt idx="0">
                  <c:v>1338</c:v>
                </c:pt>
                <c:pt idx="1">
                  <c:v>1429</c:v>
                </c:pt>
                <c:pt idx="2">
                  <c:v>1566</c:v>
                </c:pt>
                <c:pt idx="3">
                  <c:v>1507</c:v>
                </c:pt>
                <c:pt idx="4">
                  <c:v>1512</c:v>
                </c:pt>
                <c:pt idx="5">
                  <c:v>1471</c:v>
                </c:pt>
                <c:pt idx="6">
                  <c:v>1516</c:v>
                </c:pt>
                <c:pt idx="7">
                  <c:v>1456</c:v>
                </c:pt>
                <c:pt idx="8">
                  <c:v>1520</c:v>
                </c:pt>
                <c:pt idx="9">
                  <c:v>1531</c:v>
                </c:pt>
                <c:pt idx="10">
                  <c:v>1380</c:v>
                </c:pt>
                <c:pt idx="11">
                  <c:v>1127</c:v>
                </c:pt>
                <c:pt idx="12">
                  <c:v>1545</c:v>
                </c:pt>
                <c:pt idx="13">
                  <c:v>1503</c:v>
                </c:pt>
                <c:pt idx="14">
                  <c:v>1497</c:v>
                </c:pt>
                <c:pt idx="15">
                  <c:v>1412</c:v>
                </c:pt>
                <c:pt idx="16">
                  <c:v>1492</c:v>
                </c:pt>
                <c:pt idx="17">
                  <c:v>1517</c:v>
                </c:pt>
              </c:numCache>
            </c:numRef>
          </c:val>
          <c:smooth val="0"/>
          <c:extLst>
            <c:ext xmlns:c16="http://schemas.microsoft.com/office/drawing/2014/chart" uri="{C3380CC4-5D6E-409C-BE32-E72D297353CC}">
              <c16:uniqueId val="{00000000-DEB3-2C47-81CB-7A6287C80A79}"/>
            </c:ext>
          </c:extLst>
        </c:ser>
        <c:ser>
          <c:idx val="2"/>
          <c:order val="2"/>
          <c:tx>
            <c:strRef>
              <c:f>'Dashboard Pivot Tables'!$T$57:$T$58</c:f>
              <c:strCache>
                <c:ptCount val="1"/>
                <c:pt idx="0">
                  <c:v>2022</c:v>
                </c:pt>
              </c:strCache>
            </c:strRef>
          </c:tx>
          <c:spPr>
            <a:ln w="28575" cap="rnd">
              <a:solidFill>
                <a:schemeClr val="accent3"/>
              </a:solidFill>
              <a:round/>
            </a:ln>
            <a:effectLst/>
          </c:spPr>
          <c:marker>
            <c:symbol val="none"/>
          </c:marker>
          <c:cat>
            <c:strRef>
              <c:f>'Dashboard Pivot Tables'!$Q$59:$Q$76</c:f>
              <c:strCache>
                <c:ptCount val="18"/>
                <c:pt idx="0">
                  <c:v>Bentley</c:v>
                </c:pt>
                <c:pt idx="1">
                  <c:v>Boston College</c:v>
                </c:pt>
                <c:pt idx="2">
                  <c:v>CalTech</c:v>
                </c:pt>
                <c:pt idx="3">
                  <c:v>Carnegie Mellon</c:v>
                </c:pt>
                <c:pt idx="4">
                  <c:v>Columbia U (NY)</c:v>
                </c:pt>
                <c:pt idx="5">
                  <c:v>Cornell</c:v>
                </c:pt>
                <c:pt idx="6">
                  <c:v>Duke</c:v>
                </c:pt>
                <c:pt idx="7">
                  <c:v>Georgetown U</c:v>
                </c:pt>
                <c:pt idx="8">
                  <c:v>Harvard</c:v>
                </c:pt>
                <c:pt idx="9">
                  <c:v>Harvey Mudd</c:v>
                </c:pt>
                <c:pt idx="10">
                  <c:v>Lehigh</c:v>
                </c:pt>
                <c:pt idx="11">
                  <c:v>Massachusetts Maritime</c:v>
                </c:pt>
                <c:pt idx="12">
                  <c:v>MIT</c:v>
                </c:pt>
                <c:pt idx="13">
                  <c:v>Princeton</c:v>
                </c:pt>
                <c:pt idx="14">
                  <c:v>Stanford</c:v>
                </c:pt>
                <c:pt idx="15">
                  <c:v>Stevens Inst Tech</c:v>
                </c:pt>
                <c:pt idx="16">
                  <c:v>U Pennsylvania</c:v>
                </c:pt>
                <c:pt idx="17">
                  <c:v>Yale</c:v>
                </c:pt>
              </c:strCache>
            </c:strRef>
          </c:cat>
          <c:val>
            <c:numRef>
              <c:f>'Dashboard Pivot Tables'!$T$59:$T$76</c:f>
              <c:numCache>
                <c:formatCode>General</c:formatCode>
                <c:ptCount val="18"/>
                <c:pt idx="0">
                  <c:v>1327</c:v>
                </c:pt>
                <c:pt idx="1">
                  <c:v>1437</c:v>
                </c:pt>
                <c:pt idx="2">
                  <c:v>1557</c:v>
                </c:pt>
                <c:pt idx="3">
                  <c:v>1513</c:v>
                </c:pt>
                <c:pt idx="4">
                  <c:v>1511</c:v>
                </c:pt>
                <c:pt idx="5">
                  <c:v>1487</c:v>
                </c:pt>
                <c:pt idx="6">
                  <c:v>1522</c:v>
                </c:pt>
                <c:pt idx="7">
                  <c:v>1473</c:v>
                </c:pt>
                <c:pt idx="8">
                  <c:v>1517</c:v>
                </c:pt>
                <c:pt idx="9">
                  <c:v>1526</c:v>
                </c:pt>
                <c:pt idx="10">
                  <c:v>1380</c:v>
                </c:pt>
                <c:pt idx="11">
                  <c:v>1100</c:v>
                </c:pt>
                <c:pt idx="12">
                  <c:v>1547</c:v>
                </c:pt>
                <c:pt idx="13">
                  <c:v>1517</c:v>
                </c:pt>
                <c:pt idx="14">
                  <c:v>1503</c:v>
                </c:pt>
                <c:pt idx="15">
                  <c:v>1429</c:v>
                </c:pt>
                <c:pt idx="16">
                  <c:v>1511</c:v>
                </c:pt>
                <c:pt idx="17">
                  <c:v>1517</c:v>
                </c:pt>
              </c:numCache>
            </c:numRef>
          </c:val>
          <c:smooth val="0"/>
          <c:extLst>
            <c:ext xmlns:c16="http://schemas.microsoft.com/office/drawing/2014/chart" uri="{C3380CC4-5D6E-409C-BE32-E72D297353CC}">
              <c16:uniqueId val="{00000001-DEB3-2C47-81CB-7A6287C80A79}"/>
            </c:ext>
          </c:extLst>
        </c:ser>
        <c:dLbls>
          <c:showLegendKey val="0"/>
          <c:showVal val="0"/>
          <c:showCatName val="0"/>
          <c:showSerName val="0"/>
          <c:showPercent val="0"/>
          <c:showBubbleSize val="0"/>
        </c:dLbls>
        <c:smooth val="0"/>
        <c:axId val="1340057232"/>
        <c:axId val="1575468288"/>
      </c:lineChart>
      <c:catAx>
        <c:axId val="1340057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575468288"/>
        <c:crosses val="autoZero"/>
        <c:auto val="1"/>
        <c:lblAlgn val="ctr"/>
        <c:lblOffset val="100"/>
        <c:noMultiLvlLbl val="0"/>
      </c:catAx>
      <c:valAx>
        <c:axId val="1575468288"/>
        <c:scaling>
          <c:orientation val="minMax"/>
          <c:max val="1600"/>
          <c:min val="100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340057232"/>
        <c:crosses val="autoZero"/>
        <c:crossBetween val="between"/>
        <c:majorUnit val="100"/>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Tables!ROI2</c:name>
    <c:fmtId val="7"/>
  </c:pivotSource>
  <c:chart>
    <c:title>
      <c:tx>
        <c:rich>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r>
              <a:rPr lang="en-US" sz="1400" b="1" i="0" u="none" strike="noStrike" baseline="0">
                <a:solidFill>
                  <a:schemeClr val="tx1"/>
                </a:solidFill>
                <a:effectLst/>
                <a:latin typeface="Avenir Next Demi Bold" panose="020B0503020202020204" pitchFamily="34" charset="0"/>
              </a:rPr>
              <a:t>Return on Investment (2022</a:t>
            </a:r>
            <a:r>
              <a:rPr lang="en-US" sz="1400" b="1" i="0" u="none" strike="noStrike" baseline="0">
                <a:solidFill>
                  <a:schemeClr val="tx1"/>
                </a:solidFill>
                <a:latin typeface="Avenir Next Demi Bold" panose="020B0503020202020204" pitchFamily="34" charset="0"/>
              </a:rPr>
              <a:t>)</a:t>
            </a:r>
            <a:endParaRPr lang="en-US" b="1" i="0">
              <a:solidFill>
                <a:schemeClr val="tx1"/>
              </a:solidFill>
              <a:latin typeface="Avenir Next Demi Bold" panose="020B0503020202020204" pitchFamily="34"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s>
    <c:plotArea>
      <c:layout>
        <c:manualLayout>
          <c:layoutTarget val="inner"/>
          <c:xMode val="edge"/>
          <c:yMode val="edge"/>
          <c:x val="0.27718020339200722"/>
          <c:y val="0.16720730632355166"/>
          <c:w val="0.64835496480371146"/>
          <c:h val="0.76807360428630633"/>
        </c:manualLayout>
      </c:layout>
      <c:barChart>
        <c:barDir val="bar"/>
        <c:grouping val="clustered"/>
        <c:varyColors val="0"/>
        <c:ser>
          <c:idx val="0"/>
          <c:order val="0"/>
          <c:tx>
            <c:strRef>
              <c:f>'Dashboard Pivot Tables'!$B$57</c:f>
              <c:strCache>
                <c:ptCount val="1"/>
                <c:pt idx="0">
                  <c:v>20 Yr NPV</c:v>
                </c:pt>
              </c:strCache>
            </c:strRef>
          </c:tx>
          <c:spPr>
            <a:solidFill>
              <a:schemeClr val="accent1"/>
            </a:solidFill>
            <a:ln>
              <a:noFill/>
            </a:ln>
            <a:effectLst/>
          </c:spPr>
          <c:invertIfNegative val="0"/>
          <c:cat>
            <c:strRef>
              <c:f>'Dashboard Pivot Tables'!$A$58:$A$75</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Tables'!$B$58:$B$75</c:f>
              <c:numCache>
                <c:formatCode>"$"#,##0</c:formatCode>
                <c:ptCount val="18"/>
                <c:pt idx="0">
                  <c:v>922000</c:v>
                </c:pt>
                <c:pt idx="1">
                  <c:v>1053000</c:v>
                </c:pt>
                <c:pt idx="2">
                  <c:v>945000</c:v>
                </c:pt>
                <c:pt idx="3">
                  <c:v>1102000</c:v>
                </c:pt>
                <c:pt idx="4">
                  <c:v>1052000</c:v>
                </c:pt>
                <c:pt idx="5">
                  <c:v>1242000</c:v>
                </c:pt>
                <c:pt idx="6">
                  <c:v>942000</c:v>
                </c:pt>
                <c:pt idx="7">
                  <c:v>952000</c:v>
                </c:pt>
                <c:pt idx="8">
                  <c:v>1147000</c:v>
                </c:pt>
                <c:pt idx="9">
                  <c:v>906000</c:v>
                </c:pt>
                <c:pt idx="10">
                  <c:v>945000</c:v>
                </c:pt>
                <c:pt idx="11">
                  <c:v>931000</c:v>
                </c:pt>
                <c:pt idx="12">
                  <c:v>860000</c:v>
                </c:pt>
                <c:pt idx="13">
                  <c:v>937000</c:v>
                </c:pt>
                <c:pt idx="14">
                  <c:v>997000</c:v>
                </c:pt>
                <c:pt idx="15">
                  <c:v>1231000</c:v>
                </c:pt>
                <c:pt idx="16">
                  <c:v>880000</c:v>
                </c:pt>
                <c:pt idx="17">
                  <c:v>1035000</c:v>
                </c:pt>
              </c:numCache>
            </c:numRef>
          </c:val>
          <c:extLst>
            <c:ext xmlns:c16="http://schemas.microsoft.com/office/drawing/2014/chart" uri="{C3380CC4-5D6E-409C-BE32-E72D297353CC}">
              <c16:uniqueId val="{00000000-D9F3-5144-BB8F-11E4262DF952}"/>
            </c:ext>
          </c:extLst>
        </c:ser>
        <c:ser>
          <c:idx val="1"/>
          <c:order val="1"/>
          <c:tx>
            <c:strRef>
              <c:f>'Dashboard Pivot Tables'!$C$57</c:f>
              <c:strCache>
                <c:ptCount val="1"/>
                <c:pt idx="0">
                  <c:v>40 Yr NPV</c:v>
                </c:pt>
              </c:strCache>
            </c:strRef>
          </c:tx>
          <c:spPr>
            <a:solidFill>
              <a:schemeClr val="accent2"/>
            </a:solidFill>
            <a:ln>
              <a:noFill/>
            </a:ln>
            <a:effectLst/>
          </c:spPr>
          <c:invertIfNegative val="0"/>
          <c:cat>
            <c:strRef>
              <c:f>'Dashboard Pivot Tables'!$A$58:$A$75</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Tables'!$C$58:$C$75</c:f>
              <c:numCache>
                <c:formatCode>"$"#,##0</c:formatCode>
                <c:ptCount val="18"/>
                <c:pt idx="0">
                  <c:v>1917000</c:v>
                </c:pt>
                <c:pt idx="1">
                  <c:v>2211000</c:v>
                </c:pt>
                <c:pt idx="2">
                  <c:v>2047000</c:v>
                </c:pt>
                <c:pt idx="3">
                  <c:v>2200000</c:v>
                </c:pt>
                <c:pt idx="4">
                  <c:v>2126000</c:v>
                </c:pt>
                <c:pt idx="5">
                  <c:v>2490000</c:v>
                </c:pt>
                <c:pt idx="6">
                  <c:v>1971000</c:v>
                </c:pt>
                <c:pt idx="7">
                  <c:v>2019000</c:v>
                </c:pt>
                <c:pt idx="8">
                  <c:v>2370000</c:v>
                </c:pt>
                <c:pt idx="9">
                  <c:v>1859000</c:v>
                </c:pt>
                <c:pt idx="10">
                  <c:v>2027000</c:v>
                </c:pt>
                <c:pt idx="11">
                  <c:v>1976000</c:v>
                </c:pt>
                <c:pt idx="12">
                  <c:v>1884000</c:v>
                </c:pt>
                <c:pt idx="13">
                  <c:v>1946000</c:v>
                </c:pt>
                <c:pt idx="14">
                  <c:v>2119000</c:v>
                </c:pt>
                <c:pt idx="15">
                  <c:v>2490000</c:v>
                </c:pt>
                <c:pt idx="16">
                  <c:v>1924000</c:v>
                </c:pt>
                <c:pt idx="17">
                  <c:v>2247000</c:v>
                </c:pt>
              </c:numCache>
            </c:numRef>
          </c:val>
          <c:extLst>
            <c:ext xmlns:c16="http://schemas.microsoft.com/office/drawing/2014/chart" uri="{C3380CC4-5D6E-409C-BE32-E72D297353CC}">
              <c16:uniqueId val="{00000001-D9F3-5144-BB8F-11E4262DF952}"/>
            </c:ext>
          </c:extLst>
        </c:ser>
        <c:dLbls>
          <c:showLegendKey val="0"/>
          <c:showVal val="0"/>
          <c:showCatName val="0"/>
          <c:showSerName val="0"/>
          <c:showPercent val="0"/>
          <c:showBubbleSize val="0"/>
        </c:dLbls>
        <c:gapWidth val="219"/>
        <c:axId val="1396689328"/>
        <c:axId val="1396398816"/>
      </c:barChart>
      <c:catAx>
        <c:axId val="13966893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396398816"/>
        <c:crosses val="autoZero"/>
        <c:auto val="1"/>
        <c:lblAlgn val="ctr"/>
        <c:lblOffset val="100"/>
        <c:noMultiLvlLbl val="0"/>
      </c:catAx>
      <c:valAx>
        <c:axId val="1396398816"/>
        <c:scaling>
          <c:orientation val="minMax"/>
          <c:max val="2500000"/>
          <c:min val="500000"/>
        </c:scaling>
        <c:delete val="0"/>
        <c:axPos val="b"/>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39668932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Avenir Next Demi Bold" panose="020B0503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[America's Top Colleges.xlsx]Dashboard Pivot Tables!Debt2</c:name>
    <c:fmtId val="6"/>
  </c:pivotSource>
  <c:chart>
    <c:title>
      <c:tx>
        <c:rich>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r>
              <a:rPr lang="en-US" sz="1400" b="1" i="0" baseline="0">
                <a:solidFill>
                  <a:schemeClr val="tx1"/>
                </a:solidFill>
                <a:effectLst/>
                <a:latin typeface="Avenir Next Demi Bold" panose="020B0503020202020204" pitchFamily="34" charset="0"/>
              </a:rPr>
              <a:t>Debt Post-completion</a:t>
            </a:r>
            <a:endParaRPr lang="en-US" sz="1400" b="1" i="0">
              <a:solidFill>
                <a:schemeClr val="tx1"/>
              </a:solidFill>
              <a:effectLst/>
              <a:latin typeface="Avenir Next Demi Bold" panose="020B0503020202020204" pitchFamily="34"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Avenir Next Demi Bold" panose="020B0503020202020204" pitchFamily="34" charset="0"/>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s>
    <c:plotArea>
      <c:layout>
        <c:manualLayout>
          <c:layoutTarget val="inner"/>
          <c:xMode val="edge"/>
          <c:yMode val="edge"/>
          <c:x val="0.27550027244434838"/>
          <c:y val="0.20679410401750761"/>
          <c:w val="0.65048621144393914"/>
          <c:h val="0.73367649993519024"/>
        </c:manualLayout>
      </c:layout>
      <c:barChart>
        <c:barDir val="bar"/>
        <c:grouping val="clustered"/>
        <c:varyColors val="0"/>
        <c:ser>
          <c:idx val="0"/>
          <c:order val="0"/>
          <c:tx>
            <c:strRef>
              <c:f>'Dashboard Pivot Tables'!$G$57:$G$58</c:f>
              <c:strCache>
                <c:ptCount val="1"/>
                <c:pt idx="0">
                  <c:v>2015</c:v>
                </c:pt>
              </c:strCache>
            </c:strRef>
          </c:tx>
          <c:spPr>
            <a:solidFill>
              <a:schemeClr val="accent1"/>
            </a:solidFill>
            <a:ln>
              <a:noFill/>
            </a:ln>
            <a:effectLst/>
          </c:spPr>
          <c:invertIfNegative val="0"/>
          <c:cat>
            <c:strRef>
              <c:f>'Dashboard Pivot Tables'!$F$59:$F$76</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Tables'!$G$59:$G$76</c:f>
              <c:numCache>
                <c:formatCode>"$"#,##0.00</c:formatCode>
                <c:ptCount val="18"/>
                <c:pt idx="0">
                  <c:v>13632</c:v>
                </c:pt>
                <c:pt idx="1">
                  <c:v>13750</c:v>
                </c:pt>
                <c:pt idx="2">
                  <c:v>27000</c:v>
                </c:pt>
                <c:pt idx="3">
                  <c:v>12051</c:v>
                </c:pt>
                <c:pt idx="4">
                  <c:v>7500</c:v>
                </c:pt>
                <c:pt idx="5">
                  <c:v>14539</c:v>
                </c:pt>
                <c:pt idx="6">
                  <c:v>27000</c:v>
                </c:pt>
                <c:pt idx="7">
                  <c:v>24930</c:v>
                </c:pt>
                <c:pt idx="8">
                  <c:v>25123</c:v>
                </c:pt>
                <c:pt idx="9">
                  <c:v>6500</c:v>
                </c:pt>
                <c:pt idx="10">
                  <c:v>16164</c:v>
                </c:pt>
                <c:pt idx="11">
                  <c:v>7000</c:v>
                </c:pt>
                <c:pt idx="12">
                  <c:v>11660</c:v>
                </c:pt>
                <c:pt idx="13">
                  <c:v>22500</c:v>
                </c:pt>
                <c:pt idx="14">
                  <c:v>26866.5</c:v>
                </c:pt>
                <c:pt idx="15">
                  <c:v>13167</c:v>
                </c:pt>
                <c:pt idx="16">
                  <c:v>19000</c:v>
                </c:pt>
                <c:pt idx="17">
                  <c:v>26994.5</c:v>
                </c:pt>
              </c:numCache>
            </c:numRef>
          </c:val>
          <c:extLst>
            <c:ext xmlns:c16="http://schemas.microsoft.com/office/drawing/2014/chart" uri="{C3380CC4-5D6E-409C-BE32-E72D297353CC}">
              <c16:uniqueId val="{00000000-F642-8A4A-B96E-153AB04D26F0}"/>
            </c:ext>
          </c:extLst>
        </c:ser>
        <c:ser>
          <c:idx val="1"/>
          <c:order val="1"/>
          <c:tx>
            <c:strRef>
              <c:f>'Dashboard Pivot Tables'!$H$57:$H$58</c:f>
              <c:strCache>
                <c:ptCount val="1"/>
                <c:pt idx="0">
                  <c:v>2019</c:v>
                </c:pt>
              </c:strCache>
            </c:strRef>
          </c:tx>
          <c:spPr>
            <a:solidFill>
              <a:schemeClr val="accent2"/>
            </a:solidFill>
            <a:ln>
              <a:noFill/>
            </a:ln>
            <a:effectLst/>
          </c:spPr>
          <c:invertIfNegative val="0"/>
          <c:cat>
            <c:strRef>
              <c:f>'Dashboard Pivot Tables'!$F$59:$F$76</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Tables'!$H$59:$H$76</c:f>
              <c:numCache>
                <c:formatCode>"$"#,##0.00</c:formatCode>
                <c:ptCount val="18"/>
                <c:pt idx="0">
                  <c:v>13060</c:v>
                </c:pt>
                <c:pt idx="1">
                  <c:v>18250</c:v>
                </c:pt>
                <c:pt idx="2">
                  <c:v>26950</c:v>
                </c:pt>
                <c:pt idx="3">
                  <c:v>11750</c:v>
                </c:pt>
                <c:pt idx="4">
                  <c:v>10750</c:v>
                </c:pt>
                <c:pt idx="5">
                  <c:v>12500</c:v>
                </c:pt>
                <c:pt idx="6">
                  <c:v>26000</c:v>
                </c:pt>
                <c:pt idx="7">
                  <c:v>23250</c:v>
                </c:pt>
                <c:pt idx="8">
                  <c:v>22108</c:v>
                </c:pt>
                <c:pt idx="9">
                  <c:v>13750</c:v>
                </c:pt>
                <c:pt idx="10">
                  <c:v>16421</c:v>
                </c:pt>
                <c:pt idx="11">
                  <c:v>12582</c:v>
                </c:pt>
                <c:pt idx="12">
                  <c:v>14661</c:v>
                </c:pt>
                <c:pt idx="13">
                  <c:v>21500</c:v>
                </c:pt>
                <c:pt idx="14">
                  <c:v>23250</c:v>
                </c:pt>
                <c:pt idx="15">
                  <c:v>11242</c:v>
                </c:pt>
                <c:pt idx="16">
                  <c:v>17500</c:v>
                </c:pt>
                <c:pt idx="17">
                  <c:v>25000</c:v>
                </c:pt>
              </c:numCache>
            </c:numRef>
          </c:val>
          <c:extLst>
            <c:ext xmlns:c16="http://schemas.microsoft.com/office/drawing/2014/chart" uri="{C3380CC4-5D6E-409C-BE32-E72D297353CC}">
              <c16:uniqueId val="{00000000-6FE9-0145-95BE-77D704C8BF78}"/>
            </c:ext>
          </c:extLst>
        </c:ser>
        <c:ser>
          <c:idx val="2"/>
          <c:order val="2"/>
          <c:tx>
            <c:strRef>
              <c:f>'Dashboard Pivot Tables'!$I$57:$I$58</c:f>
              <c:strCache>
                <c:ptCount val="1"/>
                <c:pt idx="0">
                  <c:v>2022</c:v>
                </c:pt>
              </c:strCache>
            </c:strRef>
          </c:tx>
          <c:spPr>
            <a:solidFill>
              <a:schemeClr val="accent3"/>
            </a:solidFill>
            <a:ln>
              <a:noFill/>
            </a:ln>
            <a:effectLst/>
          </c:spPr>
          <c:invertIfNegative val="0"/>
          <c:cat>
            <c:strRef>
              <c:f>'Dashboard Pivot Tables'!$F$59:$F$76</c:f>
              <c:strCache>
                <c:ptCount val="18"/>
                <c:pt idx="0">
                  <c:v>Yale</c:v>
                </c:pt>
                <c:pt idx="1">
                  <c:v>U Pennsylvania</c:v>
                </c:pt>
                <c:pt idx="2">
                  <c:v>Stevens Inst Tech</c:v>
                </c:pt>
                <c:pt idx="3">
                  <c:v>Stanford</c:v>
                </c:pt>
                <c:pt idx="4">
                  <c:v>Princeton</c:v>
                </c:pt>
                <c:pt idx="5">
                  <c:v>MIT</c:v>
                </c:pt>
                <c:pt idx="6">
                  <c:v>Massachusetts Maritime</c:v>
                </c:pt>
                <c:pt idx="7">
                  <c:v>Lehigh</c:v>
                </c:pt>
                <c:pt idx="8">
                  <c:v>Harvey Mudd</c:v>
                </c:pt>
                <c:pt idx="9">
                  <c:v>Harvard</c:v>
                </c:pt>
                <c:pt idx="10">
                  <c:v>Georgetown U</c:v>
                </c:pt>
                <c:pt idx="11">
                  <c:v>Duke</c:v>
                </c:pt>
                <c:pt idx="12">
                  <c:v>Cornell</c:v>
                </c:pt>
                <c:pt idx="13">
                  <c:v>Columbia U (NY)</c:v>
                </c:pt>
                <c:pt idx="14">
                  <c:v>Carnegie Mellon</c:v>
                </c:pt>
                <c:pt idx="15">
                  <c:v>CalTech</c:v>
                </c:pt>
                <c:pt idx="16">
                  <c:v>Boston College</c:v>
                </c:pt>
                <c:pt idx="17">
                  <c:v>Bentley</c:v>
                </c:pt>
              </c:strCache>
            </c:strRef>
          </c:cat>
          <c:val>
            <c:numRef>
              <c:f>'Dashboard Pivot Tables'!$I$59:$I$76</c:f>
              <c:numCache>
                <c:formatCode>"$"#,##0.00</c:formatCode>
                <c:ptCount val="18"/>
                <c:pt idx="0">
                  <c:v>13142</c:v>
                </c:pt>
                <c:pt idx="1">
                  <c:v>16763</c:v>
                </c:pt>
                <c:pt idx="2">
                  <c:v>27000</c:v>
                </c:pt>
                <c:pt idx="3">
                  <c:v>12000</c:v>
                </c:pt>
                <c:pt idx="4">
                  <c:v>10450</c:v>
                </c:pt>
                <c:pt idx="5">
                  <c:v>13418</c:v>
                </c:pt>
                <c:pt idx="6">
                  <c:v>26000</c:v>
                </c:pt>
                <c:pt idx="7">
                  <c:v>23000</c:v>
                </c:pt>
                <c:pt idx="8">
                  <c:v>22089</c:v>
                </c:pt>
                <c:pt idx="9">
                  <c:v>12665</c:v>
                </c:pt>
                <c:pt idx="10">
                  <c:v>16500</c:v>
                </c:pt>
                <c:pt idx="11">
                  <c:v>13500</c:v>
                </c:pt>
                <c:pt idx="12">
                  <c:v>14500</c:v>
                </c:pt>
                <c:pt idx="13">
                  <c:v>21500</c:v>
                </c:pt>
                <c:pt idx="14">
                  <c:v>22014</c:v>
                </c:pt>
                <c:pt idx="15">
                  <c:v>17747</c:v>
                </c:pt>
                <c:pt idx="16">
                  <c:v>18000</c:v>
                </c:pt>
                <c:pt idx="17">
                  <c:v>25000</c:v>
                </c:pt>
              </c:numCache>
            </c:numRef>
          </c:val>
          <c:extLst>
            <c:ext xmlns:c16="http://schemas.microsoft.com/office/drawing/2014/chart" uri="{C3380CC4-5D6E-409C-BE32-E72D297353CC}">
              <c16:uniqueId val="{00000001-6FE9-0145-95BE-77D704C8BF78}"/>
            </c:ext>
          </c:extLst>
        </c:ser>
        <c:dLbls>
          <c:showLegendKey val="0"/>
          <c:showVal val="0"/>
          <c:showCatName val="0"/>
          <c:showSerName val="0"/>
          <c:showPercent val="0"/>
          <c:showBubbleSize val="0"/>
        </c:dLbls>
        <c:gapWidth val="219"/>
        <c:axId val="1395226384"/>
        <c:axId val="1394850800"/>
      </c:barChart>
      <c:catAx>
        <c:axId val="13952263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venir Next" panose="020B0503020202020204" pitchFamily="34" charset="0"/>
                <a:ea typeface="+mn-ea"/>
                <a:cs typeface="+mn-cs"/>
              </a:defRPr>
            </a:pPr>
            <a:endParaRPr lang="en-US"/>
          </a:p>
        </c:txPr>
        <c:crossAx val="1394850800"/>
        <c:crosses val="autoZero"/>
        <c:auto val="1"/>
        <c:lblAlgn val="ctr"/>
        <c:lblOffset val="100"/>
        <c:noMultiLvlLbl val="0"/>
      </c:catAx>
      <c:valAx>
        <c:axId val="1394850800"/>
        <c:scaling>
          <c:orientation val="minMax"/>
          <c:min val="5000"/>
        </c:scaling>
        <c:delete val="0"/>
        <c:axPos val="b"/>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crossAx val="1395226384"/>
        <c:crosses val="autoZero"/>
        <c:crossBetween val="between"/>
      </c:valAx>
      <c:spPr>
        <a:noFill/>
        <a:ln>
          <a:noFill/>
        </a:ln>
        <a:effectLst/>
      </c:spPr>
    </c:plotArea>
    <c:legend>
      <c:legendPos val="t"/>
      <c:layout>
        <c:manualLayout>
          <c:xMode val="edge"/>
          <c:yMode val="edge"/>
          <c:x val="7.2215893590250629E-2"/>
          <c:y val="9.0218983815506859E-2"/>
          <c:w val="0.28998672319418467"/>
          <c:h val="4.7782947586097198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Avenir Next" panose="020B0503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emf"/></Relationships>
</file>

<file path=xl/drawings/_rels/drawing2.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4.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jpeg"/></Relationships>
</file>

<file path=xl/drawings/drawing1.xml><?xml version="1.0" encoding="utf-8"?>
<xdr:wsDr xmlns:xdr="http://schemas.openxmlformats.org/drawingml/2006/spreadsheetDrawing" xmlns:a="http://schemas.openxmlformats.org/drawingml/2006/main">
  <xdr:twoCellAnchor editAs="oneCell">
    <xdr:from>
      <xdr:col>0</xdr:col>
      <xdr:colOff>27312</xdr:colOff>
      <xdr:row>0</xdr:row>
      <xdr:rowOff>0</xdr:rowOff>
    </xdr:from>
    <xdr:to>
      <xdr:col>8</xdr:col>
      <xdr:colOff>806319</xdr:colOff>
      <xdr:row>46</xdr:row>
      <xdr:rowOff>68279</xdr:rowOff>
    </xdr:to>
    <xdr:pic>
      <xdr:nvPicPr>
        <xdr:cNvPr id="3" name="Picture 2">
          <a:extLst>
            <a:ext uri="{FF2B5EF4-FFF2-40B4-BE49-F238E27FC236}">
              <a16:creationId xmlns:a16="http://schemas.microsoft.com/office/drawing/2014/main" id="{1127BA2B-BE34-5341-BD71-BA8F1E15E3CA}"/>
            </a:ext>
          </a:extLst>
        </xdr:cNvPr>
        <xdr:cNvPicPr>
          <a:picLocks noChangeAspect="1"/>
        </xdr:cNvPicPr>
      </xdr:nvPicPr>
      <xdr:blipFill>
        <a:blip xmlns:r="http://schemas.openxmlformats.org/officeDocument/2006/relationships" r:embed="rId1"/>
        <a:stretch>
          <a:fillRect/>
        </a:stretch>
      </xdr:blipFill>
      <xdr:spPr>
        <a:xfrm>
          <a:off x="27312" y="0"/>
          <a:ext cx="7333846" cy="94908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2852898</xdr:colOff>
      <xdr:row>81</xdr:row>
      <xdr:rowOff>111770</xdr:rowOff>
    </xdr:from>
    <xdr:to>
      <xdr:col>7</xdr:col>
      <xdr:colOff>1082285</xdr:colOff>
      <xdr:row>122</xdr:row>
      <xdr:rowOff>38409</xdr:rowOff>
    </xdr:to>
    <xdr:pic>
      <xdr:nvPicPr>
        <xdr:cNvPr id="2" name="Picture 1">
          <a:extLst>
            <a:ext uri="{FF2B5EF4-FFF2-40B4-BE49-F238E27FC236}">
              <a16:creationId xmlns:a16="http://schemas.microsoft.com/office/drawing/2014/main" id="{9EB285DF-AA2A-964E-A0F9-CE8F560371C3}"/>
            </a:ext>
          </a:extLst>
        </xdr:cNvPr>
        <xdr:cNvPicPr>
          <a:picLocks noChangeAspect="1"/>
        </xdr:cNvPicPr>
      </xdr:nvPicPr>
      <xdr:blipFill rotWithShape="1">
        <a:blip xmlns:r="http://schemas.openxmlformats.org/officeDocument/2006/relationships" r:embed="rId1"/>
        <a:srcRect l="6963" t="7699" r="4579" b="635"/>
        <a:stretch/>
      </xdr:blipFill>
      <xdr:spPr>
        <a:xfrm>
          <a:off x="2852898" y="17946987"/>
          <a:ext cx="15309967" cy="8982292"/>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absolute">
    <xdr:from>
      <xdr:col>0</xdr:col>
      <xdr:colOff>60442</xdr:colOff>
      <xdr:row>10</xdr:row>
      <xdr:rowOff>215073</xdr:rowOff>
    </xdr:from>
    <xdr:to>
      <xdr:col>6</xdr:col>
      <xdr:colOff>122478</xdr:colOff>
      <xdr:row>35</xdr:row>
      <xdr:rowOff>147340</xdr:rowOff>
    </xdr:to>
    <xdr:graphicFrame macro="">
      <xdr:nvGraphicFramePr>
        <xdr:cNvPr id="15" name="Adm Rates">
          <a:extLst>
            <a:ext uri="{FF2B5EF4-FFF2-40B4-BE49-F238E27FC236}">
              <a16:creationId xmlns:a16="http://schemas.microsoft.com/office/drawing/2014/main" id="{2CB13B92-DD2C-6047-9769-F70EC140B0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6</xdr:col>
      <xdr:colOff>202043</xdr:colOff>
      <xdr:row>11</xdr:row>
      <xdr:rowOff>3656</xdr:rowOff>
    </xdr:from>
    <xdr:to>
      <xdr:col>12</xdr:col>
      <xdr:colOff>259955</xdr:colOff>
      <xdr:row>35</xdr:row>
      <xdr:rowOff>156056</xdr:rowOff>
    </xdr:to>
    <xdr:graphicFrame macro="">
      <xdr:nvGraphicFramePr>
        <xdr:cNvPr id="17" name="Comp Rates">
          <a:extLst>
            <a:ext uri="{FF2B5EF4-FFF2-40B4-BE49-F238E27FC236}">
              <a16:creationId xmlns:a16="http://schemas.microsoft.com/office/drawing/2014/main" id="{5B42BE96-CC45-024D-8AC3-0A8FDA431D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0</xdr:col>
      <xdr:colOff>64422</xdr:colOff>
      <xdr:row>36</xdr:row>
      <xdr:rowOff>7475</xdr:rowOff>
    </xdr:from>
    <xdr:to>
      <xdr:col>6</xdr:col>
      <xdr:colOff>122334</xdr:colOff>
      <xdr:row>60</xdr:row>
      <xdr:rowOff>159875</xdr:rowOff>
    </xdr:to>
    <xdr:graphicFrame macro="">
      <xdr:nvGraphicFramePr>
        <xdr:cNvPr id="6" name="Enrollment">
          <a:extLst>
            <a:ext uri="{FF2B5EF4-FFF2-40B4-BE49-F238E27FC236}">
              <a16:creationId xmlns:a16="http://schemas.microsoft.com/office/drawing/2014/main" id="{A5EF7634-A18A-7040-A9EA-E2708A8BB2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6</xdr:col>
      <xdr:colOff>206088</xdr:colOff>
      <xdr:row>36</xdr:row>
      <xdr:rowOff>30787</xdr:rowOff>
    </xdr:from>
    <xdr:to>
      <xdr:col>12</xdr:col>
      <xdr:colOff>273144</xdr:colOff>
      <xdr:row>60</xdr:row>
      <xdr:rowOff>183187</xdr:rowOff>
    </xdr:to>
    <xdr:graphicFrame macro="">
      <xdr:nvGraphicFramePr>
        <xdr:cNvPr id="11" name="CostATTEND">
          <a:extLst>
            <a:ext uri="{FF2B5EF4-FFF2-40B4-BE49-F238E27FC236}">
              <a16:creationId xmlns:a16="http://schemas.microsoft.com/office/drawing/2014/main" id="{8ACE5058-8E49-9C4D-A39E-D0CC98F7BF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12</xdr:col>
      <xdr:colOff>328382</xdr:colOff>
      <xdr:row>11</xdr:row>
      <xdr:rowOff>6268</xdr:rowOff>
    </xdr:from>
    <xdr:to>
      <xdr:col>19</xdr:col>
      <xdr:colOff>694142</xdr:colOff>
      <xdr:row>29</xdr:row>
      <xdr:rowOff>67481</xdr:rowOff>
    </xdr:to>
    <xdr:graphicFrame macro="">
      <xdr:nvGraphicFramePr>
        <xdr:cNvPr id="19" name="Tuition5">
          <a:extLst>
            <a:ext uri="{FF2B5EF4-FFF2-40B4-BE49-F238E27FC236}">
              <a16:creationId xmlns:a16="http://schemas.microsoft.com/office/drawing/2014/main" id="{E1C8D855-A763-0940-88BA-8945192E9AA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12</xdr:col>
      <xdr:colOff>12889</xdr:colOff>
      <xdr:row>0</xdr:row>
      <xdr:rowOff>110067</xdr:rowOff>
    </xdr:from>
    <xdr:to>
      <xdr:col>16</xdr:col>
      <xdr:colOff>763036</xdr:colOff>
      <xdr:row>3</xdr:row>
      <xdr:rowOff>118533</xdr:rowOff>
    </xdr:to>
    <mc:AlternateContent xmlns:mc="http://schemas.openxmlformats.org/markup-compatibility/2006" xmlns:a14="http://schemas.microsoft.com/office/drawing/2010/main">
      <mc:Choice Requires="a14">
        <xdr:graphicFrame macro="">
          <xdr:nvGraphicFramePr>
            <xdr:cNvPr id="25" name="YEAR">
              <a:extLst>
                <a:ext uri="{FF2B5EF4-FFF2-40B4-BE49-F238E27FC236}">
                  <a16:creationId xmlns:a16="http://schemas.microsoft.com/office/drawing/2014/main" id="{9FF336A8-BD92-BA4B-A6C5-097CCD326388}"/>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9969689" y="110067"/>
              <a:ext cx="4069080" cy="6519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12</xdr:col>
      <xdr:colOff>330856</xdr:colOff>
      <xdr:row>29</xdr:row>
      <xdr:rowOff>180802</xdr:rowOff>
    </xdr:from>
    <xdr:to>
      <xdr:col>19</xdr:col>
      <xdr:colOff>696616</xdr:colOff>
      <xdr:row>48</xdr:row>
      <xdr:rowOff>41257</xdr:rowOff>
    </xdr:to>
    <xdr:graphicFrame macro="">
      <xdr:nvGraphicFramePr>
        <xdr:cNvPr id="26" name="ACT">
          <a:extLst>
            <a:ext uri="{FF2B5EF4-FFF2-40B4-BE49-F238E27FC236}">
              <a16:creationId xmlns:a16="http://schemas.microsoft.com/office/drawing/2014/main" id="{4E41B8C7-7BD3-4141-A222-D1E5AD3481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12</xdr:col>
      <xdr:colOff>332173</xdr:colOff>
      <xdr:row>48</xdr:row>
      <xdr:rowOff>133102</xdr:rowOff>
    </xdr:from>
    <xdr:to>
      <xdr:col>19</xdr:col>
      <xdr:colOff>688646</xdr:colOff>
      <xdr:row>66</xdr:row>
      <xdr:rowOff>197463</xdr:rowOff>
    </xdr:to>
    <xdr:graphicFrame macro="">
      <xdr:nvGraphicFramePr>
        <xdr:cNvPr id="27" name="SAT">
          <a:extLst>
            <a:ext uri="{FF2B5EF4-FFF2-40B4-BE49-F238E27FC236}">
              <a16:creationId xmlns:a16="http://schemas.microsoft.com/office/drawing/2014/main" id="{737A5892-534E-F146-A432-80F2C7101E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0</xdr:col>
      <xdr:colOff>67294</xdr:colOff>
      <xdr:row>61</xdr:row>
      <xdr:rowOff>28947</xdr:rowOff>
    </xdr:from>
    <xdr:to>
      <xdr:col>6</xdr:col>
      <xdr:colOff>124050</xdr:colOff>
      <xdr:row>85</xdr:row>
      <xdr:rowOff>181347</xdr:rowOff>
    </xdr:to>
    <xdr:graphicFrame macro="">
      <xdr:nvGraphicFramePr>
        <xdr:cNvPr id="28" name="Chart 6">
          <a:extLst>
            <a:ext uri="{FF2B5EF4-FFF2-40B4-BE49-F238E27FC236}">
              <a16:creationId xmlns:a16="http://schemas.microsoft.com/office/drawing/2014/main" id="{1D7F9AE7-96FD-DA46-9EAD-CB006DD363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6</xdr:col>
      <xdr:colOff>203957</xdr:colOff>
      <xdr:row>61</xdr:row>
      <xdr:rowOff>24107</xdr:rowOff>
    </xdr:from>
    <xdr:to>
      <xdr:col>12</xdr:col>
      <xdr:colOff>262160</xdr:colOff>
      <xdr:row>85</xdr:row>
      <xdr:rowOff>176507</xdr:rowOff>
    </xdr:to>
    <xdr:graphicFrame macro="">
      <xdr:nvGraphicFramePr>
        <xdr:cNvPr id="29" name="Chart 7">
          <a:extLst>
            <a:ext uri="{FF2B5EF4-FFF2-40B4-BE49-F238E27FC236}">
              <a16:creationId xmlns:a16="http://schemas.microsoft.com/office/drawing/2014/main" id="{99911401-582F-D041-A1DA-4FE068F107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12</xdr:col>
      <xdr:colOff>341394</xdr:colOff>
      <xdr:row>67</xdr:row>
      <xdr:rowOff>84867</xdr:rowOff>
    </xdr:from>
    <xdr:to>
      <xdr:col>19</xdr:col>
      <xdr:colOff>697233</xdr:colOff>
      <xdr:row>85</xdr:row>
      <xdr:rowOff>148875</xdr:rowOff>
    </xdr:to>
    <xdr:graphicFrame macro="">
      <xdr:nvGraphicFramePr>
        <xdr:cNvPr id="30" name="Chart 8">
          <a:extLst>
            <a:ext uri="{FF2B5EF4-FFF2-40B4-BE49-F238E27FC236}">
              <a16:creationId xmlns:a16="http://schemas.microsoft.com/office/drawing/2014/main" id="{98A2A77B-783F-6A47-96A4-B09E98F057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16933</xdr:colOff>
      <xdr:row>4</xdr:row>
      <xdr:rowOff>76200</xdr:rowOff>
    </xdr:from>
    <xdr:to>
      <xdr:col>17</xdr:col>
      <xdr:colOff>29873</xdr:colOff>
      <xdr:row>10</xdr:row>
      <xdr:rowOff>186266</xdr:rowOff>
    </xdr:to>
    <mc:AlternateContent xmlns:mc="http://schemas.openxmlformats.org/markup-compatibility/2006" xmlns:a14="http://schemas.microsoft.com/office/drawing/2010/main">
      <mc:Choice Requires="a14">
        <xdr:graphicFrame macro="">
          <xdr:nvGraphicFramePr>
            <xdr:cNvPr id="31" name="INSTNM">
              <a:extLst>
                <a:ext uri="{FF2B5EF4-FFF2-40B4-BE49-F238E27FC236}">
                  <a16:creationId xmlns:a16="http://schemas.microsoft.com/office/drawing/2014/main" id="{04BCA57D-6AFB-5F4B-9744-1789DED7BECB}"/>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INSTNM"/>
            </a:graphicData>
          </a:graphic>
        </xdr:graphicFrame>
      </mc:Choice>
      <mc:Fallback xmlns="">
        <xdr:sp macro="" textlink="">
          <xdr:nvSpPr>
            <xdr:cNvPr id="0" name=""/>
            <xdr:cNvSpPr>
              <a:spLocks noTextEdit="1"/>
            </xdr:cNvSpPr>
          </xdr:nvSpPr>
          <xdr:spPr>
            <a:xfrm>
              <a:off x="16933" y="922867"/>
              <a:ext cx="14118407" cy="13631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wsDr>
</file>

<file path=xl/drawings/drawing4.xml><?xml version="1.0" encoding="utf-8"?>
<xdr:wsDr xmlns:xdr="http://schemas.openxmlformats.org/drawingml/2006/spreadsheetDrawing" xmlns:a="http://schemas.openxmlformats.org/drawingml/2006/main">
  <xdr:twoCellAnchor editAs="absolute">
    <xdr:from>
      <xdr:col>1</xdr:col>
      <xdr:colOff>25400</xdr:colOff>
      <xdr:row>35</xdr:row>
      <xdr:rowOff>12700</xdr:rowOff>
    </xdr:from>
    <xdr:to>
      <xdr:col>13</xdr:col>
      <xdr:colOff>177800</xdr:colOff>
      <xdr:row>63</xdr:row>
      <xdr:rowOff>175035</xdr:rowOff>
    </xdr:to>
    <xdr:pic>
      <xdr:nvPicPr>
        <xdr:cNvPr id="2" name="Picture 1">
          <a:extLst>
            <a:ext uri="{FF2B5EF4-FFF2-40B4-BE49-F238E27FC236}">
              <a16:creationId xmlns:a16="http://schemas.microsoft.com/office/drawing/2014/main" id="{05EB5CAF-779D-7544-907B-C1254FE62F50}"/>
            </a:ext>
          </a:extLst>
        </xdr:cNvPr>
        <xdr:cNvPicPr>
          <a:picLocks noChangeAspect="1"/>
        </xdr:cNvPicPr>
      </xdr:nvPicPr>
      <xdr:blipFill>
        <a:blip xmlns:r="http://schemas.openxmlformats.org/officeDocument/2006/relationships" r:embed="rId1"/>
        <a:stretch>
          <a:fillRect/>
        </a:stretch>
      </xdr:blipFill>
      <xdr:spPr>
        <a:xfrm>
          <a:off x="850900" y="7137400"/>
          <a:ext cx="10058400" cy="5851935"/>
        </a:xfrm>
        <a:prstGeom prst="rect">
          <a:avLst/>
        </a:prstGeom>
      </xdr:spPr>
    </xdr:pic>
    <xdr:clientData/>
  </xdr:twoCellAnchor>
  <xdr:twoCellAnchor editAs="absolute">
    <xdr:from>
      <xdr:col>1</xdr:col>
      <xdr:colOff>12700</xdr:colOff>
      <xdr:row>6</xdr:row>
      <xdr:rowOff>190500</xdr:rowOff>
    </xdr:from>
    <xdr:to>
      <xdr:col>8</xdr:col>
      <xdr:colOff>419100</xdr:colOff>
      <xdr:row>33</xdr:row>
      <xdr:rowOff>101600</xdr:rowOff>
    </xdr:to>
    <xdr:pic>
      <xdr:nvPicPr>
        <xdr:cNvPr id="3" name="Picture 2">
          <a:extLst>
            <a:ext uri="{FF2B5EF4-FFF2-40B4-BE49-F238E27FC236}">
              <a16:creationId xmlns:a16="http://schemas.microsoft.com/office/drawing/2014/main" id="{93CBC07E-C23A-9B46-BF4A-52A6350055E0}"/>
            </a:ext>
          </a:extLst>
        </xdr:cNvPr>
        <xdr:cNvPicPr>
          <a:picLocks noChangeAspect="1"/>
        </xdr:cNvPicPr>
      </xdr:nvPicPr>
      <xdr:blipFill>
        <a:blip xmlns:r="http://schemas.openxmlformats.org/officeDocument/2006/relationships" r:embed="rId2"/>
        <a:stretch>
          <a:fillRect/>
        </a:stretch>
      </xdr:blipFill>
      <xdr:spPr>
        <a:xfrm>
          <a:off x="838200" y="1422400"/>
          <a:ext cx="6184900" cy="539750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Users/christsolja007/Library/Containers/com.microsoft.Excel/Data/Library/Application%20Support/Microsoft/JERRY%20(version%201).xlsb" TargetMode="External"/><Relationship Id="rId1" Type="http://schemas.openxmlformats.org/officeDocument/2006/relationships/pivotCacheRecords" Target="pivotCacheRecords1.xml"/></Relationships>
</file>

<file path=xl/pivotCache/_rels/pivotCacheDefinition10.xml.rels><?xml version="1.0" encoding="UTF-8" standalone="yes"?>
<Relationships xmlns="http://schemas.openxmlformats.org/package/2006/relationships"><Relationship Id="rId1" Type="http://schemas.openxmlformats.org/officeDocument/2006/relationships/pivotCacheRecords" Target="pivotCacheRecords10.xml"/></Relationships>
</file>

<file path=xl/pivotCache/_rels/pivotCacheDefinition11.xml.rels><?xml version="1.0" encoding="UTF-8" standalone="yes"?>
<Relationships xmlns="http://schemas.openxmlformats.org/package/2006/relationships"><Relationship Id="rId1" Type="http://schemas.openxmlformats.org/officeDocument/2006/relationships/pivotCacheRecords" Target="pivotCacheRecords11.xml"/></Relationships>
</file>

<file path=xl/pivotCache/_rels/pivotCacheDefinition12.xml.rels><?xml version="1.0" encoding="UTF-8" standalone="yes"?>
<Relationships xmlns="http://schemas.openxmlformats.org/package/2006/relationships"><Relationship Id="rId1" Type="http://schemas.openxmlformats.org/officeDocument/2006/relationships/pivotCacheRecords" Target="pivotCacheRecords12.xml"/></Relationships>
</file>

<file path=xl/pivotCache/_rels/pivotCacheDefinition13.xml.rels><?xml version="1.0" encoding="UTF-8" standalone="yes"?>
<Relationships xmlns="http://schemas.openxmlformats.org/package/2006/relationships"><Relationship Id="rId1" Type="http://schemas.openxmlformats.org/officeDocument/2006/relationships/pivotCacheRecords" Target="pivotCacheRecords13.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2" Type="http://schemas.openxmlformats.org/officeDocument/2006/relationships/externalLinkPath" Target="/Users/christsolja007/Library/Containers/com.microsoft.Excel/Data/Library/Application%20Support/Microsoft/JERRY%20(version%201).xlsb" TargetMode="External"/><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2" Type="http://schemas.openxmlformats.org/officeDocument/2006/relationships/externalLinkPath" Target="/Users/christsolja007/Library/Containers/com.microsoft.Excel/Data/Library/Application%20Support/Microsoft/JERRY%20(version%201).xlsb" TargetMode="External"/><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2" Type="http://schemas.openxmlformats.org/officeDocument/2006/relationships/externalLinkPath" Target="/Users/christsolja007/Library/Containers/com.microsoft.Excel/Data/Library/Application%20Support/Microsoft/JERRY%20(version%201).xlsb" TargetMode="External"/><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2" Type="http://schemas.openxmlformats.org/officeDocument/2006/relationships/externalLinkPath" Target="/Users/christsolja007/Library/Containers/com.microsoft.Excel/Data/Library/Application%20Support/Microsoft/JERRY%20(version%201).xlsb" TargetMode="External"/><Relationship Id="rId1" Type="http://schemas.openxmlformats.org/officeDocument/2006/relationships/pivotCacheRecords" Target="pivotCacheRecords6.xml"/></Relationships>
</file>

<file path=xl/pivotCache/_rels/pivotCacheDefinition7.xml.rels><?xml version="1.0" encoding="UTF-8" standalone="yes"?>
<Relationships xmlns="http://schemas.openxmlformats.org/package/2006/relationships"><Relationship Id="rId2" Type="http://schemas.openxmlformats.org/officeDocument/2006/relationships/externalLinkPath" Target="/Users/christsolja007/Library/Containers/com.microsoft.Excel/Data/Library/Application%20Support/Microsoft/JERRY%20(version%201).xlsb" TargetMode="External"/><Relationship Id="rId1" Type="http://schemas.openxmlformats.org/officeDocument/2006/relationships/pivotCacheRecords" Target="pivotCacheRecords7.xml"/></Relationships>
</file>

<file path=xl/pivotCache/_rels/pivotCacheDefinition8.xml.rels><?xml version="1.0" encoding="UTF-8" standalone="yes"?>
<Relationships xmlns="http://schemas.openxmlformats.org/package/2006/relationships"><Relationship Id="rId2" Type="http://schemas.openxmlformats.org/officeDocument/2006/relationships/externalLinkPath" Target="/Users/christsolja007/Library/Containers/com.microsoft.Excel/Data/Library/Application%20Support/Microsoft/JERRY%20(version%201).xlsb" TargetMode="External"/><Relationship Id="rId1" Type="http://schemas.openxmlformats.org/officeDocument/2006/relationships/pivotCacheRecords" Target="pivotCacheRecords8.xml"/></Relationships>
</file>

<file path=xl/pivotCache/_rels/pivotCacheDefinition9.xml.rels><?xml version="1.0" encoding="UTF-8" standalone="yes"?>
<Relationships xmlns="http://schemas.openxmlformats.org/package/2006/relationships"><Relationship Id="rId2" Type="http://schemas.openxmlformats.org/officeDocument/2006/relationships/externalLinkPath" Target="/Users/christsolja007/Library/Containers/com.microsoft.Excel/Data/Library/Application%20Support/Microsoft/JERRY%20(version%201).xlsb" TargetMode="External"/><Relationship Id="rId1" Type="http://schemas.openxmlformats.org/officeDocument/2006/relationships/pivotCacheRecords" Target="pivotCacheRecords9.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48.47935671296" createdVersion="6" refreshedVersion="6" minRefreshableVersion="3" recordCount="20" xr:uid="{6511299B-75D8-304E-9DB9-2F25305689DC}">
  <cacheSource type="worksheet">
    <worksheetSource ref="A3:B23" sheet="By GRAD_DEBT_MDN (most recent)" r:id="rId2"/>
  </cacheSource>
  <cacheFields count="2">
    <cacheField name="INSTNM" numFmtId="0">
      <sharedItems count="20">
        <s v="Berea College"/>
        <s v="Brigham Young University-Hawaii"/>
        <s v="United States Merchant Marine Academy"/>
        <s v="Princeton University"/>
        <s v="Wellesley College"/>
        <s v="Brigham Young University"/>
        <s v="Florida College"/>
        <s v="Pomona College"/>
        <s v="Rice University"/>
        <s v="Stanford University"/>
        <s v="SUNY College of Environmental Science and Forestry"/>
        <s v="Harvard University"/>
        <s v="Johns Hopkins University"/>
        <s v="The University of Texas Rio Grande Valley"/>
        <s v="Brown University"/>
        <s v="Williams College"/>
        <s v="Southern Utah University"/>
        <s v="Yale University"/>
        <s v="Haverford College"/>
        <s v="University of California-Davis"/>
      </sharedItems>
    </cacheField>
    <cacheField name="GRAD_DEBT_MDN" numFmtId="0">
      <sharedItems containsSemiMixedTypes="0" containsString="0" containsNumber="1" containsInteger="1" minValue="3700" maxValue="13199" count="15">
        <n v="3700"/>
        <n v="9839"/>
        <n v="10002"/>
        <n v="10450"/>
        <n v="10700"/>
        <n v="11500"/>
        <n v="12000"/>
        <n v="12665"/>
        <n v="12750"/>
        <n v="12981"/>
        <n v="13000"/>
        <n v="13085"/>
        <n v="13142"/>
        <n v="13177"/>
        <n v="13199"/>
      </sharedItems>
    </cacheField>
  </cacheFields>
  <extLst>
    <ext xmlns:x14="http://schemas.microsoft.com/office/spreadsheetml/2009/9/main" uri="{725AE2AE-9491-48be-B2B4-4EB974FC3084}">
      <x14:pivotCacheDefinition/>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erry Sattler" refreshedDate="44650.596994444444" createdVersion="7" refreshedVersion="7" minRefreshableVersion="3" recordCount="220" xr:uid="{B91FDBB7-4F69-40A6-B553-9DC5178C344D}">
  <cacheSource type="worksheet">
    <worksheetSource ref="A1:B221" sheet="Interactive Dashboard"/>
  </cacheSource>
  <cacheFields count="2">
    <cacheField name="Institution" numFmtId="0">
      <sharedItems count="79">
        <s v="Bluefield State College"/>
        <s v="Brigham Young University-Idaho"/>
        <s v="California State University-Los Angeles"/>
        <s v="Dickinson State University"/>
        <s v="Elizabeth City State University"/>
        <s v="Fayetteville State University"/>
        <s v="Indiana University-East"/>
        <s v="Indiana University-Northwest"/>
        <s v="Louisiana State University-Alexandria"/>
        <s v="Middle Georgia State University"/>
        <s v="Missouri Southern State University"/>
        <s v="Southeastern Oklahoma State University"/>
        <s v="Southern University at New Orleans"/>
        <s v="Texas A &amp; M International University"/>
        <s v="The University of Texas Rio Grande Valley"/>
        <s v="U.S. Merchant Marine Academy"/>
        <s v="University of North Carolina at Pembroke"/>
        <s v="University of South Florida-Sarasota-Manatee"/>
        <s v="University of Wisconsin-Parkside"/>
        <s v="Wright State University-Lake Campus"/>
        <s v="Harvard University"/>
        <s v="Princeton University"/>
        <s v="Yale University"/>
        <s v="University of Notre Dame"/>
        <s v="University of Pennsylvania"/>
        <s v="Columbia University in the City of NY"/>
        <s v="Brown University"/>
        <s v="Williams College"/>
        <s v="Dartmouth College"/>
        <s v="Duke University"/>
        <s v="Massachusetts Institute of Technology"/>
        <s v="Washington University in St Louis"/>
        <s v="Washington and Lee University"/>
        <s v="Cornell University"/>
        <s v="Georgetown University"/>
        <s v="University of Virginia-Main Campus"/>
        <s v="University of Chicago"/>
        <s v="Amherst College"/>
        <s v="Stanford University"/>
        <s v="Swarthmore College"/>
        <s v="Boston College"/>
        <s v="Pomona College"/>
        <s v="Hamilton College"/>
        <s v="Vanderbilt University"/>
        <s v="Davidson College"/>
        <s v="Carleton College"/>
        <s v="College of the Holy Cross"/>
        <s v="Tufts University"/>
        <s v="Villanova University"/>
        <s v="California Institute of Technology"/>
        <s v="Northeastern University"/>
        <s v="Northwestern University"/>
        <s v="Rice University"/>
        <s v="Johns Hopkins University"/>
        <s v="Berea College"/>
        <s v="Brigham Young University-Hawaii"/>
        <s v="Wellesley College"/>
        <s v="Brigham Young University"/>
        <s v="SUNY College of Environmental Science and Forestry"/>
        <s v="Florida College"/>
        <s v="Southern Utah University"/>
        <s v="Haverford College"/>
        <s v="University of California-Davis"/>
        <s v="Harvey Mudd College"/>
        <s v="Bentley University"/>
        <s v="Carnegie Mellon University"/>
        <s v="Georgia Institute of Technology-Main Campus"/>
        <s v="Lehigh University"/>
        <s v="California State University Maritime Academy"/>
        <s v="Stevens Institute of Technology"/>
        <s v="Massachusetts Maritime Academy"/>
        <s v="Claremont McKenna College"/>
        <s v="Colorado School of Mines"/>
        <s v="Rensselaer Polytechnic Institute"/>
        <s v="Kettering University"/>
        <s v="Santa Clara University"/>
        <s v="Lafayette College"/>
        <s v="Fairfield University"/>
        <s v="DigiPen Institute of Technology"/>
      </sharedItems>
    </cacheField>
    <cacheField name="Mentions" numFmtId="0">
      <sharedItems containsSemiMixedTypes="0" containsString="0" containsNumber="1" containsInteger="1" minValue="1" maxValue="1" count="1">
        <n v="1"/>
      </sharedItems>
    </cacheField>
  </cacheFields>
  <extLst>
    <ext xmlns:x14="http://schemas.microsoft.com/office/spreadsheetml/2009/9/main" uri="{725AE2AE-9491-48be-B2B4-4EB974FC3084}">
      <x14:pivotCacheDefinition pivotCacheId="597393814"/>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54.007419560185" createdVersion="6" refreshedVersion="6" minRefreshableVersion="3" recordCount="20" xr:uid="{00A3240C-0883-994C-9A5A-B99D7F23E8BB}">
  <cacheSource type="worksheet">
    <worksheetSource ref="A3:B23" sheet="By CEW_ROI 20yr"/>
  </cacheSource>
  <cacheFields count="2">
    <cacheField name="Institution" numFmtId="0">
      <sharedItems count="20">
        <s v="Massachusetts Institute of Technology"/>
        <s v="California Institute of Technology"/>
        <s v="Harvey Mudd College"/>
        <s v="Stanford University"/>
        <s v="University of Pennsylvania"/>
        <s v="Princeton University"/>
        <s v="Bentley University"/>
        <s v="Carnegie Mellon University"/>
        <s v="Georgia Institute of Technology-Main Campus"/>
        <s v="Lehigh University"/>
        <s v="California State University Maritime Academy"/>
        <s v="United States Merchant Marine Academy"/>
        <s v="Georgetown University"/>
        <s v="Stevens Institute of Technology"/>
        <s v="Massachusetts Maritime Academy"/>
        <s v="Columbia University in the City of New York"/>
        <s v="Duke University"/>
        <s v="Yale University"/>
        <s v="Claremont McKenna College"/>
        <s v="Colorado School of Mines"/>
      </sharedItems>
    </cacheField>
    <cacheField name="20-year NPV" numFmtId="0">
      <sharedItems containsSemiMixedTypes="0" containsString="0" containsNumber="1" containsInteger="1" minValue="911000" maxValue="1242000"/>
    </cacheField>
  </cacheFields>
  <extLst>
    <ext xmlns:x14="http://schemas.microsoft.com/office/spreadsheetml/2009/9/main" uri="{725AE2AE-9491-48be-B2B4-4EB974FC3084}">
      <x14:pivotCacheDefinition/>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54.00742141204" createdVersion="6" refreshedVersion="6" minRefreshableVersion="3" recordCount="20" xr:uid="{8AFC0A88-F45A-794B-B84E-BB51D5859082}">
  <cacheSource type="worksheet">
    <worksheetSource ref="A26:B46" sheet="By CEW_ROI 20yr"/>
  </cacheSource>
  <cacheFields count="2">
    <cacheField name="Institution" numFmtId="0">
      <sharedItems count="20">
        <s v="Massachusetts Institute of Technology"/>
        <s v="California Institute of Technology"/>
        <s v="Harvey Mudd College"/>
        <s v="Bentley University"/>
        <s v="University of Pennsylvania"/>
        <s v="Stanford University"/>
        <s v="Princeton University"/>
        <s v="Carnegie Mellon University"/>
        <s v="Stevens Institute of Technology"/>
        <s v="Georgetown University"/>
        <s v="Lehigh University"/>
        <s v="California State University Maritime Academy"/>
        <s v="Duke University"/>
        <s v="Massachusetts Maritime Academy"/>
        <s v="Rensselaer Polytechnic Institute"/>
        <s v="Georgia Institute of Technology-Main Campus"/>
        <s v="Columbia University in the City of New York"/>
        <s v="Kettering University"/>
        <s v="Santa Clara University"/>
        <s v="Boston College"/>
      </sharedItems>
    </cacheField>
    <cacheField name="40-year NPV" numFmtId="0">
      <sharedItems containsSemiMixedTypes="0" containsString="0" containsNumber="1" containsInteger="1" minValue="1924000" maxValue="2490000"/>
    </cacheField>
  </cacheFields>
  <extLst>
    <ext xmlns:x14="http://schemas.microsoft.com/office/spreadsheetml/2009/9/main" uri="{725AE2AE-9491-48be-B2B4-4EB974FC3084}">
      <x14:pivotCacheDefinition/>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54.010319791669" createdVersion="6" refreshedVersion="6" minRefreshableVersion="3" recordCount="54" xr:uid="{06AE62CA-7E63-7643-8660-7713465DC4F8}">
  <cacheSource type="worksheet">
    <worksheetSource name="DashData2"/>
  </cacheSource>
  <cacheFields count="40">
    <cacheField name="YEAR" numFmtId="0">
      <sharedItems containsSemiMixedTypes="0" containsString="0" containsNumber="1" containsInteger="1" minValue="2015" maxValue="2022" count="3">
        <n v="2022"/>
        <n v="2019"/>
        <n v="2015"/>
      </sharedItems>
    </cacheField>
    <cacheField name="INSTNM" numFmtId="0">
      <sharedItems count="18">
        <s v="Bentley"/>
        <s v="Boston College"/>
        <s v="CalTech"/>
        <s v="Carnegie Mellon"/>
        <s v="Columbia U (NY)"/>
        <s v="Cornell"/>
        <s v="Duke"/>
        <s v="Georgetown U"/>
        <s v="Harvard"/>
        <s v="Harvey Mudd"/>
        <s v="Lehigh"/>
        <s v="Massachusetts Maritime"/>
        <s v="MIT"/>
        <s v="Princeton"/>
        <s v="Stanford"/>
        <s v="Stevens Inst Tech"/>
        <s v="U Pennsylvania"/>
        <s v="Yale"/>
      </sharedItems>
    </cacheField>
    <cacheField name="ACCREDAGENCY" numFmtId="0">
      <sharedItems/>
    </cacheField>
    <cacheField name="HIGHDEG" numFmtId="0">
      <sharedItems containsSemiMixedTypes="0" containsString="0" containsNumber="1" containsInteger="1" minValue="3" maxValue="4"/>
    </cacheField>
    <cacheField name="REGION" numFmtId="0">
      <sharedItems containsSemiMixedTypes="0" containsString="0" containsNumber="1" containsInteger="1" minValue="1" maxValue="8"/>
    </cacheField>
    <cacheField name="ADM_RATE" numFmtId="0">
      <sharedItems containsSemiMixedTypes="0" containsString="0" containsNumber="1" minValue="4.3400000000000001E-2" maxValue="0.91459999999999997"/>
    </cacheField>
    <cacheField name="ACTCM25" numFmtId="0">
      <sharedItems containsSemiMixedTypes="0" containsString="0" containsNumber="1" containsInteger="1" minValue="19" maxValue="35"/>
    </cacheField>
    <cacheField name="ACTCM75" numFmtId="0">
      <sharedItems containsSemiMixedTypes="0" containsString="0" containsNumber="1" containsInteger="1" minValue="24" maxValue="36"/>
    </cacheField>
    <cacheField name="SAT_AVG" numFmtId="0">
      <sharedItems containsSemiMixedTypes="0" containsString="0" containsNumber="1" containsInteger="1" minValue="1100" maxValue="1566"/>
    </cacheField>
    <cacheField name="UGDS" numFmtId="0">
      <sharedItems containsSemiMixedTypes="0" containsString="0" containsNumber="1" containsInteger="1" minValue="802" maxValue="15105"/>
    </cacheField>
    <cacheField name="COSTT4_A" numFmtId="0">
      <sharedItems containsSemiMixedTypes="0" containsString="0" containsNumber="1" containsInteger="1" minValue="22073" maxValue="76953"/>
    </cacheField>
    <cacheField name="TUITIONFEE_IN" numFmtId="0">
      <sharedItems containsSemiMixedTypes="0" containsString="0" containsNumber="1" containsInteger="1" minValue="7250" maxValue="61788"/>
    </cacheField>
    <cacheField name="TUITIONFEE_OUT" numFmtId="0">
      <sharedItems containsSemiMixedTypes="0" containsString="0" containsNumber="1" containsInteger="1" minValue="22304" maxValue="61788"/>
    </cacheField>
    <cacheField name="AVGFACSAL" numFmtId="0">
      <sharedItems containsSemiMixedTypes="0" containsString="0" containsNumber="1" containsInteger="1" minValue="7830" maxValue="20988"/>
    </cacheField>
    <cacheField name="PFTFAC" numFmtId="0">
      <sharedItems containsSemiMixedTypes="0" containsString="0" containsNumber="1" minValue="0.4521" maxValue="1"/>
    </cacheField>
    <cacheField name="C150_4" numFmtId="0">
      <sharedItems containsSemiMixedTypes="0" containsString="0" containsNumber="1" minValue="0.70169999999999999" maxValue="0.97899999999999998"/>
    </cacheField>
    <cacheField name="RET_FT4" numFmtId="0">
      <sharedItems containsSemiMixedTypes="0" containsString="0" containsNumber="1" minValue="0.85929999999999995" maxValue="0.99460000000000004"/>
    </cacheField>
    <cacheField name="MD_EARN_WNE_P10" numFmtId="0">
      <sharedItems containsSemiMixedTypes="0" containsString="0" containsNumber="1" containsInteger="1" minValue="72500" maxValue="112166"/>
    </cacheField>
    <cacheField name="PCT25_EARN_WNE_P10" numFmtId="0">
      <sharedItems containsSemiMixedTypes="0" containsString="0" containsNumber="1" containsInteger="1" minValue="46700" maxValue="73117"/>
    </cacheField>
    <cacheField name="PCT75_EARN_WNE_P10" numFmtId="0">
      <sharedItems containsSemiMixedTypes="0" containsString="0" containsNumber="1" containsInteger="1" minValue="109200" maxValue="175675"/>
    </cacheField>
    <cacheField name="MD_EARN_WNE_P6" numFmtId="0">
      <sharedItems containsSemiMixedTypes="0" containsString="0" containsNumber="1" containsInteger="1" minValue="54500" maxValue="129420"/>
    </cacheField>
    <cacheField name="GRAD_DEBT_MDN_SUPP" numFmtId="0">
      <sharedItems containsString="0" containsBlank="1" containsNumber="1" minValue="6500" maxValue="27000"/>
    </cacheField>
    <cacheField name="GRAD_DEBT_MDN10YR_SUPP" numFmtId="0">
      <sharedItems containsString="0" containsBlank="1" containsNumber="1" minValue="104.4654099" maxValue="269.91062829999998"/>
    </cacheField>
    <cacheField name="C100_4" numFmtId="0">
      <sharedItems containsSemiMixedTypes="0" containsString="0" containsNumber="1" minValue="0.40410000000000001" maxValue="0.91020000000000001"/>
    </cacheField>
    <cacheField name="OPENADMP" numFmtId="0">
      <sharedItems containsSemiMixedTypes="0" containsString="0" containsNumber="1" containsInteger="1" minValue="2" maxValue="2"/>
    </cacheField>
    <cacheField name="GRADS" numFmtId="0">
      <sharedItems containsString="0" containsBlank="1" containsNumber="1" containsInteger="1" minValue="93" maxValue="23235"/>
    </cacheField>
    <cacheField name="ACCREDCODE" numFmtId="0">
      <sharedItems/>
    </cacheField>
    <cacheField name="RET_FT4_POOLED" numFmtId="0">
      <sharedItems containsMixedTypes="1" containsNumber="1" minValue="0.86329999999999996" maxValue="0.9909"/>
    </cacheField>
    <cacheField name="C100_4_POOLED" numFmtId="0">
      <sharedItems containsMixedTypes="1" containsNumber="1" minValue="0.45150000000000001" maxValue="0.90090000000000003"/>
    </cacheField>
    <cacheField name="BOOKSUPPLY" numFmtId="0">
      <sharedItems containsSemiMixedTypes="0" containsString="0" containsNumber="1" containsInteger="1" minValue="800" maxValue="3750"/>
    </cacheField>
    <cacheField name="ADMCON7" numFmtId="0">
      <sharedItems containsSemiMixedTypes="0" containsString="0" containsNumber="1" containsInteger="1" minValue="1" maxValue="5"/>
    </cacheField>
    <cacheField name="MDCOMP_ALL" numFmtId="0">
      <sharedItems containsMixedTypes="1" containsNumber="1" minValue="0.58450000000000002" maxValue="0.58450000000000002"/>
    </cacheField>
    <cacheField name="MDCOST_ALL" numFmtId="0">
      <sharedItems containsMixedTypes="1" containsNumber="1" minValue="15387.5" maxValue="15387.5"/>
    </cacheField>
    <cacheField name="MDEARN_ALL" numFmtId="0">
      <sharedItems containsMixedTypes="1" containsNumber="1" containsInteger="1" minValue="37078" maxValue="37078"/>
    </cacheField>
    <cacheField name="PPTUG_EF" numFmtId="0">
      <sharedItems containsSemiMixedTypes="0" containsString="0" containsNumber="1" minValue="0" maxValue="7.9399999999999998E-2"/>
    </cacheField>
    <cacheField name="INEXPFTE" numFmtId="0">
      <sharedItems containsSemiMixedTypes="0" containsString="0" containsNumber="1" containsInteger="1" minValue="8702" maxValue="113338"/>
    </cacheField>
    <cacheField name="C150_4_POOLED" numFmtId="0">
      <sharedItems containsMixedTypes="1" containsNumber="1" minValue="0.74839999999999995" maxValue="0.97399999999999998"/>
    </cacheField>
    <cacheField name="20-year NPV" numFmtId="0">
      <sharedItems containsString="0" containsBlank="1" containsNumber="1" containsInteger="1" minValue="860000" maxValue="1242000"/>
    </cacheField>
    <cacheField name="40-year NPV" numFmtId="0">
      <sharedItems containsString="0" containsBlank="1" containsNumber="1" containsInteger="1" minValue="1859000" maxValue="2490000"/>
    </cacheField>
    <cacheField name="GRAD_DEBT_MDN" numFmtId="0">
      <sharedItems containsSemiMixedTypes="0" containsString="0" containsNumber="1" minValue="6500" maxValue="27000"/>
    </cacheField>
  </cacheFields>
  <extLst>
    <ext xmlns:x14="http://schemas.microsoft.com/office/spreadsheetml/2009/9/main" uri="{725AE2AE-9491-48be-B2B4-4EB974FC3084}">
      <x14:pivotCacheDefinition pivotCacheId="1296311923"/>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48.495847222221" createdVersion="6" refreshedVersion="6" minRefreshableVersion="3" recordCount="20" xr:uid="{7A3AA16A-42A4-0842-B73D-1B074117597C}">
  <cacheSource type="worksheet">
    <worksheetSource ref="A27:B46" sheet="By COSTT4_A"/>
  </cacheSource>
  <cacheFields count="2">
    <cacheField name="INSTNM" numFmtId="0">
      <sharedItems count="20">
        <s v="United States Merchant Marine Academy"/>
        <s v="Elizabeth City State University"/>
        <s v="Brigham Young University-Idaho"/>
        <s v="University of South Florida-Sarasota-Manatee"/>
        <s v="Southern University at New Orleans"/>
        <s v="Texas A &amp; M International University"/>
        <s v="Indiana University-Northwest"/>
        <s v="The University of Texas Rio Grande Valley"/>
        <s v="Louisiana State University-Alexandria"/>
        <s v="California State University-Los Angeles"/>
        <s v="Indiana University-East"/>
        <s v="Wright State University-Lake Campus"/>
        <s v="Missouri Southern State University"/>
        <s v="Middle Georgia State University"/>
        <s v="Dickinson State University"/>
        <s v="Bluefield State College"/>
        <s v="Southeastern Oklahoma State University"/>
        <s v="University of Wisconsin-Parkside"/>
        <s v="Fayetteville State University"/>
        <s v="University of North Carolina at Pembroke"/>
      </sharedItems>
    </cacheField>
    <cacheField name="COSTT4_A" numFmtId="0">
      <sharedItems containsSemiMixedTypes="0" containsString="0" containsNumber="1" containsInteger="1" minValue="9075" maxValue="16047" count="20">
        <n v="9075"/>
        <n v="11837"/>
        <n v="11968"/>
        <n v="12290"/>
        <n v="13201"/>
        <n v="13238"/>
        <n v="13845"/>
        <n v="13989"/>
        <n v="14608"/>
        <n v="14728"/>
        <n v="15180"/>
        <n v="15475"/>
        <n v="15600"/>
        <n v="15653"/>
        <n v="15673"/>
        <n v="15791"/>
        <n v="15973"/>
        <n v="16036"/>
        <n v="16044"/>
        <n v="16047"/>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48.550935648149" createdVersion="6" refreshedVersion="6" minRefreshableVersion="3" recordCount="20" xr:uid="{6A170EC2-7522-4748-91B9-EA57F6BCBB21}">
  <cacheSource type="worksheet">
    <worksheetSource ref="A3:B23" sheet="By Completion Rate(s)" r:id="rId2"/>
  </cacheSource>
  <cacheFields count="2">
    <cacheField name="INSTNM" numFmtId="0">
      <sharedItems count="20">
        <s v="Washington and Lee University"/>
        <s v="University of Notre Dame"/>
        <s v="Georgetown University"/>
        <s v="University of Chicago"/>
        <s v="Boston College"/>
        <s v="Pomona College"/>
        <s v="University of Virginia-Main Campus"/>
        <s v="Williams College"/>
        <s v="Hamilton College"/>
        <s v="Vanderbilt University"/>
        <s v="Princeton University"/>
        <s v="Davidson College"/>
        <s v="Washington University in St Louis"/>
        <s v="Carleton College"/>
        <s v="Duke University"/>
        <s v="Yale University"/>
        <s v="Cornell University"/>
        <s v="College of the Holy Cross"/>
        <s v="Tufts University"/>
        <s v="Villanova University"/>
      </sharedItems>
    </cacheField>
    <cacheField name="C100_4_POOLED" numFmtId="0">
      <sharedItems containsSemiMixedTypes="0" containsString="0" containsNumber="1" minValue="0.87209999999999999" maxValue="0.91759999999999997" count="20">
        <n v="0.91759999999999997"/>
        <n v="0.9133"/>
        <n v="0.90090000000000003"/>
        <n v="0.89380000000000004"/>
        <n v="0.89180000000000004"/>
        <n v="0.89070000000000005"/>
        <n v="0.89059999999999995"/>
        <n v="0.8891"/>
        <n v="0.88649999999999995"/>
        <n v="0.88619999999999999"/>
        <n v="0.88560000000000005"/>
        <n v="0.88470000000000004"/>
        <n v="0.88270000000000004"/>
        <n v="0.88049999999999995"/>
        <n v="0.87880000000000003"/>
        <n v="0.87719999999999998"/>
        <n v="0.87660000000000005"/>
        <n v="0.87529999999999997"/>
        <n v="0.87490000000000001"/>
        <n v="0.87209999999999999"/>
      </sharedItems>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48.553620486113" createdVersion="6" refreshedVersion="6" minRefreshableVersion="3" recordCount="20" xr:uid="{17B51607-6AC5-0D48-8491-EEBAA703507D}">
  <cacheSource type="worksheet">
    <worksheetSource ref="A26:B46" sheet="By Completion Rate(s)" r:id="rId2"/>
  </cacheSource>
  <cacheFields count="2">
    <cacheField name="INSTNM" numFmtId="0">
      <sharedItems count="20">
        <s v="Harvard University"/>
        <s v="Princeton University"/>
        <s v="Yale University"/>
        <s v="University of Notre Dame"/>
        <s v="University of Pennsylvania"/>
        <s v="Columbia University in the City of New York"/>
        <s v="Brown University"/>
        <s v="Williams College"/>
        <s v="Dartmouth College"/>
        <s v="Duke University"/>
        <s v="Massachusetts Institute of Technology"/>
        <s v="Washington University in St Louis"/>
        <s v="Washington and Lee University"/>
        <s v="Georgetown University"/>
        <s v="Cornell University"/>
        <s v="University of Virginia-Main Campus"/>
        <s v="University of Chicago"/>
        <s v="Amherst College"/>
        <s v="Stanford University"/>
        <s v="Swarthmore College"/>
      </sharedItems>
    </cacheField>
    <cacheField name="C150_4_POOLED" numFmtId="0">
      <sharedItems containsSemiMixedTypes="0" containsString="0" containsNumber="1" minValue="0.9425" maxValue="0.97399999999999998" count="19">
        <n v="0.97399999999999998"/>
        <n v="0.97119999999999995"/>
        <n v="0.96899999999999997"/>
        <n v="0.96409999999999996"/>
        <n v="0.95740000000000003"/>
        <n v="0.95660000000000001"/>
        <n v="0.95340000000000003"/>
        <n v="0.95230000000000004"/>
        <n v="0.95189999999999997"/>
        <n v="0.95120000000000005"/>
        <n v="0.94769999999999999"/>
        <n v="0.94750000000000001"/>
        <n v="0.94679999999999997"/>
        <n v="0.94520000000000004"/>
        <n v="0.94479999999999997"/>
        <n v="0.94469999999999998"/>
        <n v="0.94399999999999995"/>
        <n v="0.94350000000000001"/>
        <n v="0.9425"/>
      </sharedItems>
    </cacheField>
  </cacheFields>
  <extLst>
    <ext xmlns:x14="http://schemas.microsoft.com/office/spreadsheetml/2009/9/main" uri="{725AE2AE-9491-48be-B2B4-4EB974FC3084}">
      <x14:pivotCacheDefinition/>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48.557051736112" createdVersion="6" refreshedVersion="6" minRefreshableVersion="3" recordCount="20" xr:uid="{A8ADD05B-EC71-9E4D-BF4C-498AB45AB6C8}">
  <cacheSource type="worksheet">
    <worksheetSource ref="A3:B23" sheet="By MD_EARN_WNE_P10 &amp; P6" r:id="rId2"/>
  </cacheSource>
  <cacheFields count="2">
    <cacheField name="INSTNM" numFmtId="0">
      <sharedItems count="20">
        <s v="California Institute of Technology"/>
        <s v="Massachusetts Institute of Technology"/>
        <s v="Harvey Mudd College"/>
        <s v="Bentley University"/>
        <s v="University of Pennsylvania"/>
        <s v="Carnegie Mellon University"/>
        <s v="Stevens Institute of Technology"/>
        <s v="Stanford University"/>
        <s v="Georgetown University"/>
        <s v="Princeton University"/>
        <s v="Lehigh University"/>
        <s v="Kettering University"/>
        <s v="Rensselaer Polytechnic Institute"/>
        <s v="Santa Clara University"/>
        <s v="Duke University"/>
        <s v="Boston College"/>
        <s v="Massachusetts Maritime Academy"/>
        <s v="Dartmouth College"/>
        <s v="Cornell University"/>
        <s v="Villanova University"/>
      </sharedItems>
    </cacheField>
    <cacheField name="MD_EARN_WNE_P10" numFmtId="0">
      <sharedItems containsSemiMixedTypes="0" containsString="0" containsNumber="1" containsInteger="1" minValue="90613" maxValue="112166" count="20">
        <n v="112166"/>
        <n v="111222"/>
        <n v="108988"/>
        <n v="107974"/>
        <n v="103246"/>
        <n v="99998"/>
        <n v="98159"/>
        <n v="97798"/>
        <n v="96375"/>
        <n v="95689"/>
        <n v="95033"/>
        <n v="93893"/>
        <n v="93416"/>
        <n v="93291"/>
        <n v="93115"/>
        <n v="93021"/>
        <n v="91668"/>
        <n v="91627"/>
        <n v="91176"/>
        <n v="90613"/>
      </sharedItems>
    </cacheField>
  </cacheFields>
  <extLst>
    <ext xmlns:x14="http://schemas.microsoft.com/office/spreadsheetml/2009/9/main" uri="{725AE2AE-9491-48be-B2B4-4EB974FC3084}">
      <x14:pivotCacheDefinition/>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48.559112615738" createdVersion="6" refreshedVersion="6" minRefreshableVersion="3" recordCount="20" xr:uid="{1D54742E-D7AB-444A-83AA-203C77088EA7}">
  <cacheSource type="worksheet">
    <worksheetSource ref="A27:B47" sheet="By MD_EARN_WNE_P10 &amp; P6" r:id="rId2"/>
  </cacheSource>
  <cacheFields count="2">
    <cacheField name="INSTNM" numFmtId="0">
      <sharedItems count="20">
        <s v="California Institute of Technology"/>
        <s v="Massachusetts Institute of Technology"/>
        <s v="Harvey Mudd College"/>
        <s v="Stanford University"/>
        <s v="United States Merchant Marine Academy"/>
        <s v="Carnegie Mellon University"/>
        <s v="Princeton University"/>
        <s v="Stevens Institute of Technology"/>
        <s v="Claremont McKenna College"/>
        <s v="University of Pennsylvania"/>
        <s v="Lehigh University"/>
        <s v="Columbia University in the City of New York"/>
        <s v="Massachusetts Maritime Academy"/>
        <s v="Cornell University"/>
        <s v="Georgia Institute of Technology-Main Campus"/>
        <s v="Bentley University"/>
        <s v="Rensselaer Polytechnic Institute"/>
        <s v="Harvard University"/>
        <s v="Kettering University"/>
        <s v="Villanova University"/>
      </sharedItems>
    </cacheField>
    <cacheField name="MD_EARN_WNE_P6" numFmtId="0">
      <sharedItems containsSemiMixedTypes="0" containsString="0" containsNumber="1" containsInteger="1" minValue="77358" maxValue="129420" count="20">
        <n v="129420"/>
        <n v="112623"/>
        <n v="112059"/>
        <n v="88873"/>
        <n v="87884"/>
        <n v="87824"/>
        <n v="84713"/>
        <n v="82237"/>
        <n v="80781"/>
        <n v="80445"/>
        <n v="79832"/>
        <n v="79434"/>
        <n v="79354"/>
        <n v="78779"/>
        <n v="78659"/>
        <n v="78514"/>
        <n v="77899"/>
        <n v="77816"/>
        <n v="77432"/>
        <n v="77358"/>
      </sharedItems>
    </cacheField>
  </cacheFields>
  <extLst>
    <ext xmlns:x14="http://schemas.microsoft.com/office/spreadsheetml/2009/9/main" uri="{725AE2AE-9491-48be-B2B4-4EB974FC3084}">
      <x14:pivotCacheDefinition/>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48.561170138892" createdVersion="6" refreshedVersion="6" minRefreshableVersion="3" recordCount="20" xr:uid="{881CEF0C-C45B-AC4C-B461-DC7578456E78}">
  <cacheSource type="worksheet">
    <worksheetSource ref="A3:B23" sheet="By PCT25_EARN_WNE_P10 &amp; PCT75 " r:id="rId2"/>
  </cacheSource>
  <cacheFields count="2">
    <cacheField name="INSTNM" numFmtId="0">
      <sharedItems count="20">
        <s v="Kettering University"/>
        <s v="Bentley University"/>
        <s v="Stevens Institute of Technology"/>
        <s v="Harvey Mudd College"/>
        <s v="Massachusetts Maritime Academy"/>
        <s v="California Institute of Technology"/>
        <s v="Massachusetts Institute of Technology"/>
        <s v="Lehigh University"/>
        <s v="Rensselaer Polytechnic Institute"/>
        <s v="University of Pennsylvania"/>
        <s v="Lafayette College"/>
        <s v="Villanova University"/>
        <s v="Fairfield University"/>
        <s v="Boston College"/>
        <s v="Carnegie Mellon University"/>
        <s v="Stanford University"/>
        <s v="Duke University"/>
        <s v="Georgetown University"/>
        <s v="Colorado School of Mines"/>
        <s v="Georgia Institute of Technology-Main Campus"/>
      </sharedItems>
    </cacheField>
    <cacheField name="PCT25_EARN_WNE_P10" numFmtId="0">
      <sharedItems containsSemiMixedTypes="0" containsString="0" containsNumber="1" containsInteger="1" minValue="60330" maxValue="74792" count="20">
        <n v="74792"/>
        <n v="73117"/>
        <n v="72669"/>
        <n v="69466"/>
        <n v="68187"/>
        <n v="67501"/>
        <n v="67120"/>
        <n v="65644"/>
        <n v="65231"/>
        <n v="65218"/>
        <n v="64154"/>
        <n v="63130"/>
        <n v="62579"/>
        <n v="62006"/>
        <n v="62003"/>
        <n v="61965"/>
        <n v="61558"/>
        <n v="61372"/>
        <n v="61091"/>
        <n v="60330"/>
      </sharedItems>
    </cacheField>
  </cacheFields>
  <extLst>
    <ext xmlns:x14="http://schemas.microsoft.com/office/spreadsheetml/2009/9/main" uri="{725AE2AE-9491-48be-B2B4-4EB974FC3084}">
      <x14:pivotCacheDefinition/>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48.563445023145" createdVersion="6" refreshedVersion="6" minRefreshableVersion="3" recordCount="20" xr:uid="{5BC37C84-D415-5045-8A29-DA2079874A9F}">
  <cacheSource type="worksheet">
    <worksheetSource ref="A26:B46" sheet="By PCT25_EARN_WNE_P10 &amp; PCT75 " r:id="rId2"/>
  </cacheSource>
  <cacheFields count="2">
    <cacheField name="INSTNM" numFmtId="0">
      <sharedItems count="20">
        <s v="California Institute of Technology"/>
        <s v="University of Pennsylvania"/>
        <s v="Harvey Mudd College"/>
        <s v="Stanford University"/>
        <s v="Massachusetts Institute of Technology"/>
        <s v="Princeton University"/>
        <s v="Carnegie Mellon University"/>
        <s v="Harvard University"/>
        <s v="Duke University"/>
        <s v="Dartmouth College"/>
        <s v="Georgetown University"/>
        <s v="Cornell University"/>
        <s v="Boston College"/>
        <s v="Yale University"/>
        <s v="Bentley University"/>
        <s v="Columbia University in the City of New York"/>
        <s v="DigiPen Institute of Technology"/>
        <s v="Santa Clara University"/>
        <s v="Washington and Lee University"/>
        <s v="Brown University"/>
      </sharedItems>
    </cacheField>
    <cacheField name="PCT75_EARN_WNE_P10" numFmtId="0">
      <sharedItems containsSemiMixedTypes="0" containsString="0" containsNumber="1" containsInteger="1" minValue="135712" maxValue="175675" count="20">
        <n v="175675"/>
        <n v="174907"/>
        <n v="173725"/>
        <n v="172245"/>
        <n v="169465"/>
        <n v="167686"/>
        <n v="159483"/>
        <n v="153746"/>
        <n v="151838"/>
        <n v="151663"/>
        <n v="147685"/>
        <n v="147189"/>
        <n v="147010"/>
        <n v="146102"/>
        <n v="146079"/>
        <n v="141158"/>
        <n v="141144"/>
        <n v="137903"/>
        <n v="137417"/>
        <n v="135712"/>
      </sharedItems>
    </cacheField>
  </cacheFields>
  <extLst>
    <ext xmlns:x14="http://schemas.microsoft.com/office/spreadsheetml/2009/9/main" uri="{725AE2AE-9491-48be-B2B4-4EB974FC3084}">
      <x14:pivotCacheDefinition/>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ith Loftin" refreshedDate="44649.474114236109" createdVersion="6" refreshedVersion="6" minRefreshableVersion="3" recordCount="20" xr:uid="{399F7A7C-39D7-4442-A53D-2C3F225A27B6}">
  <cacheSource type="worksheet">
    <worksheetSource ref="A1:B21" sheet="By RET_FT4_POOLED (most recent)" r:id="rId2"/>
  </cacheSource>
  <cacheFields count="2">
    <cacheField name="INSTNM" numFmtId="0">
      <sharedItems count="20">
        <s v="Massachusetts Institute of Technology"/>
        <s v="Yale University"/>
        <s v="University of Chicago"/>
        <s v="Stanford University"/>
        <s v="Columbia University in the City of New York"/>
        <s v="University of Pennsylvania"/>
        <s v="Harvard University"/>
        <s v="Brown University"/>
        <s v="California Institute of Technology"/>
        <s v="University of Notre Dame"/>
        <s v="Duke University"/>
        <s v="Princeton University"/>
        <s v="Williams College"/>
        <s v="Northeastern University"/>
        <s v="Northwestern University"/>
        <s v="Rice University"/>
        <s v="Cornell University"/>
        <s v="Swarthmore College"/>
        <s v="Dartmouth College"/>
        <s v="Johns Hopkins University"/>
      </sharedItems>
    </cacheField>
    <cacheField name="RET_FT4_POOLED" numFmtId="0">
      <sharedItems containsSemiMixedTypes="0" containsString="0" containsNumber="1" minValue="0.97240000000000004" maxValue="0.9909" count="20">
        <n v="0.9909"/>
        <n v="0.98919999999999997"/>
        <n v="0.98809999999999998"/>
        <n v="0.9879"/>
        <n v="0.98250000000000004"/>
        <n v="0.98209999999999997"/>
        <n v="0.98170000000000002"/>
        <n v="0.98140000000000005"/>
        <n v="0.98060000000000003"/>
        <n v="0.97940000000000005"/>
        <n v="0.97929999999999995"/>
        <n v="0.9788"/>
        <n v="0.97870000000000001"/>
        <n v="0.97850000000000004"/>
        <n v="0.97809999999999997"/>
        <n v="0.97550000000000003"/>
        <n v="0.97409999999999997"/>
        <n v="0.97399999999999998"/>
        <n v="0.97270000000000001"/>
        <n v="0.97240000000000004"/>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r>
  <r>
    <x v="1"/>
    <x v="1"/>
  </r>
  <r>
    <x v="2"/>
    <x v="2"/>
  </r>
  <r>
    <x v="3"/>
    <x v="3"/>
  </r>
  <r>
    <x v="4"/>
    <x v="4"/>
  </r>
  <r>
    <x v="5"/>
    <x v="5"/>
  </r>
  <r>
    <x v="6"/>
    <x v="6"/>
  </r>
  <r>
    <x v="7"/>
    <x v="6"/>
  </r>
  <r>
    <x v="8"/>
    <x v="6"/>
  </r>
  <r>
    <x v="9"/>
    <x v="6"/>
  </r>
  <r>
    <x v="10"/>
    <x v="6"/>
  </r>
  <r>
    <x v="11"/>
    <x v="7"/>
  </r>
  <r>
    <x v="12"/>
    <x v="8"/>
  </r>
  <r>
    <x v="13"/>
    <x v="9"/>
  </r>
  <r>
    <x v="14"/>
    <x v="10"/>
  </r>
  <r>
    <x v="15"/>
    <x v="10"/>
  </r>
  <r>
    <x v="16"/>
    <x v="11"/>
  </r>
  <r>
    <x v="17"/>
    <x v="12"/>
  </r>
  <r>
    <x v="18"/>
    <x v="13"/>
  </r>
  <r>
    <x v="19"/>
    <x v="14"/>
  </r>
</pivotCacheRecords>
</file>

<file path=xl/pivotCache/pivotCacheRecords10.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20">
  <r>
    <x v="0"/>
    <x v="0"/>
  </r>
  <r>
    <x v="1"/>
    <x v="0"/>
  </r>
  <r>
    <x v="2"/>
    <x v="0"/>
  </r>
  <r>
    <x v="3"/>
    <x v="0"/>
  </r>
  <r>
    <x v="4"/>
    <x v="0"/>
  </r>
  <r>
    <x v="5"/>
    <x v="0"/>
  </r>
  <r>
    <x v="6"/>
    <x v="0"/>
  </r>
  <r>
    <x v="7"/>
    <x v="0"/>
  </r>
  <r>
    <x v="8"/>
    <x v="0"/>
  </r>
  <r>
    <x v="9"/>
    <x v="0"/>
  </r>
  <r>
    <x v="10"/>
    <x v="0"/>
  </r>
  <r>
    <x v="11"/>
    <x v="0"/>
  </r>
  <r>
    <x v="12"/>
    <x v="0"/>
  </r>
  <r>
    <x v="13"/>
    <x v="0"/>
  </r>
  <r>
    <x v="14"/>
    <x v="0"/>
  </r>
  <r>
    <x v="15"/>
    <x v="0"/>
  </r>
  <r>
    <x v="16"/>
    <x v="0"/>
  </r>
  <r>
    <x v="17"/>
    <x v="0"/>
  </r>
  <r>
    <x v="18"/>
    <x v="0"/>
  </r>
  <r>
    <x v="19"/>
    <x v="0"/>
  </r>
  <r>
    <x v="20"/>
    <x v="0"/>
  </r>
  <r>
    <x v="21"/>
    <x v="0"/>
  </r>
  <r>
    <x v="22"/>
    <x v="0"/>
  </r>
  <r>
    <x v="23"/>
    <x v="0"/>
  </r>
  <r>
    <x v="24"/>
    <x v="0"/>
  </r>
  <r>
    <x v="25"/>
    <x v="0"/>
  </r>
  <r>
    <x v="26"/>
    <x v="0"/>
  </r>
  <r>
    <x v="27"/>
    <x v="0"/>
  </r>
  <r>
    <x v="28"/>
    <x v="0"/>
  </r>
  <r>
    <x v="29"/>
    <x v="0"/>
  </r>
  <r>
    <x v="30"/>
    <x v="0"/>
  </r>
  <r>
    <x v="31"/>
    <x v="0"/>
  </r>
  <r>
    <x v="32"/>
    <x v="0"/>
  </r>
  <r>
    <x v="33"/>
    <x v="0"/>
  </r>
  <r>
    <x v="34"/>
    <x v="0"/>
  </r>
  <r>
    <x v="35"/>
    <x v="0"/>
  </r>
  <r>
    <x v="36"/>
    <x v="0"/>
  </r>
  <r>
    <x v="37"/>
    <x v="0"/>
  </r>
  <r>
    <x v="38"/>
    <x v="0"/>
  </r>
  <r>
    <x v="39"/>
    <x v="0"/>
  </r>
  <r>
    <x v="32"/>
    <x v="0"/>
  </r>
  <r>
    <x v="23"/>
    <x v="0"/>
  </r>
  <r>
    <x v="34"/>
    <x v="0"/>
  </r>
  <r>
    <x v="36"/>
    <x v="0"/>
  </r>
  <r>
    <x v="40"/>
    <x v="0"/>
  </r>
  <r>
    <x v="41"/>
    <x v="0"/>
  </r>
  <r>
    <x v="35"/>
    <x v="0"/>
  </r>
  <r>
    <x v="27"/>
    <x v="0"/>
  </r>
  <r>
    <x v="42"/>
    <x v="0"/>
  </r>
  <r>
    <x v="43"/>
    <x v="0"/>
  </r>
  <r>
    <x v="21"/>
    <x v="0"/>
  </r>
  <r>
    <x v="44"/>
    <x v="0"/>
  </r>
  <r>
    <x v="31"/>
    <x v="0"/>
  </r>
  <r>
    <x v="45"/>
    <x v="0"/>
  </r>
  <r>
    <x v="29"/>
    <x v="0"/>
  </r>
  <r>
    <x v="22"/>
    <x v="0"/>
  </r>
  <r>
    <x v="33"/>
    <x v="0"/>
  </r>
  <r>
    <x v="46"/>
    <x v="0"/>
  </r>
  <r>
    <x v="47"/>
    <x v="0"/>
  </r>
  <r>
    <x v="48"/>
    <x v="0"/>
  </r>
  <r>
    <x v="30"/>
    <x v="0"/>
  </r>
  <r>
    <x v="22"/>
    <x v="0"/>
  </r>
  <r>
    <x v="36"/>
    <x v="0"/>
  </r>
  <r>
    <x v="38"/>
    <x v="0"/>
  </r>
  <r>
    <x v="25"/>
    <x v="0"/>
  </r>
  <r>
    <x v="24"/>
    <x v="0"/>
  </r>
  <r>
    <x v="20"/>
    <x v="0"/>
  </r>
  <r>
    <x v="26"/>
    <x v="0"/>
  </r>
  <r>
    <x v="49"/>
    <x v="0"/>
  </r>
  <r>
    <x v="23"/>
    <x v="0"/>
  </r>
  <r>
    <x v="29"/>
    <x v="0"/>
  </r>
  <r>
    <x v="21"/>
    <x v="0"/>
  </r>
  <r>
    <x v="27"/>
    <x v="0"/>
  </r>
  <r>
    <x v="50"/>
    <x v="0"/>
  </r>
  <r>
    <x v="51"/>
    <x v="0"/>
  </r>
  <r>
    <x v="52"/>
    <x v="0"/>
  </r>
  <r>
    <x v="33"/>
    <x v="0"/>
  </r>
  <r>
    <x v="39"/>
    <x v="0"/>
  </r>
  <r>
    <x v="28"/>
    <x v="0"/>
  </r>
  <r>
    <x v="53"/>
    <x v="0"/>
  </r>
  <r>
    <x v="54"/>
    <x v="0"/>
  </r>
  <r>
    <x v="55"/>
    <x v="0"/>
  </r>
  <r>
    <x v="15"/>
    <x v="0"/>
  </r>
  <r>
    <x v="21"/>
    <x v="0"/>
  </r>
  <r>
    <x v="56"/>
    <x v="0"/>
  </r>
  <r>
    <x v="57"/>
    <x v="0"/>
  </r>
  <r>
    <x v="52"/>
    <x v="0"/>
  </r>
  <r>
    <x v="38"/>
    <x v="0"/>
  </r>
  <r>
    <x v="41"/>
    <x v="0"/>
  </r>
  <r>
    <x v="58"/>
    <x v="0"/>
  </r>
  <r>
    <x v="59"/>
    <x v="0"/>
  </r>
  <r>
    <x v="20"/>
    <x v="0"/>
  </r>
  <r>
    <x v="53"/>
    <x v="0"/>
  </r>
  <r>
    <x v="14"/>
    <x v="0"/>
  </r>
  <r>
    <x v="27"/>
    <x v="0"/>
  </r>
  <r>
    <x v="26"/>
    <x v="0"/>
  </r>
  <r>
    <x v="60"/>
    <x v="0"/>
  </r>
  <r>
    <x v="22"/>
    <x v="0"/>
  </r>
  <r>
    <x v="61"/>
    <x v="0"/>
  </r>
  <r>
    <x v="62"/>
    <x v="0"/>
  </r>
  <r>
    <x v="30"/>
    <x v="0"/>
  </r>
  <r>
    <x v="49"/>
    <x v="0"/>
  </r>
  <r>
    <x v="63"/>
    <x v="0"/>
  </r>
  <r>
    <x v="38"/>
    <x v="0"/>
  </r>
  <r>
    <x v="24"/>
    <x v="0"/>
  </r>
  <r>
    <x v="21"/>
    <x v="0"/>
  </r>
  <r>
    <x v="64"/>
    <x v="0"/>
  </r>
  <r>
    <x v="65"/>
    <x v="0"/>
  </r>
  <r>
    <x v="66"/>
    <x v="0"/>
  </r>
  <r>
    <x v="67"/>
    <x v="0"/>
  </r>
  <r>
    <x v="68"/>
    <x v="0"/>
  </r>
  <r>
    <x v="15"/>
    <x v="0"/>
  </r>
  <r>
    <x v="69"/>
    <x v="0"/>
  </r>
  <r>
    <x v="34"/>
    <x v="0"/>
  </r>
  <r>
    <x v="70"/>
    <x v="0"/>
  </r>
  <r>
    <x v="25"/>
    <x v="0"/>
  </r>
  <r>
    <x v="29"/>
    <x v="0"/>
  </r>
  <r>
    <x v="22"/>
    <x v="0"/>
  </r>
  <r>
    <x v="71"/>
    <x v="0"/>
  </r>
  <r>
    <x v="72"/>
    <x v="0"/>
  </r>
  <r>
    <x v="49"/>
    <x v="0"/>
  </r>
  <r>
    <x v="30"/>
    <x v="0"/>
  </r>
  <r>
    <x v="63"/>
    <x v="0"/>
  </r>
  <r>
    <x v="64"/>
    <x v="0"/>
  </r>
  <r>
    <x v="24"/>
    <x v="0"/>
  </r>
  <r>
    <x v="38"/>
    <x v="0"/>
  </r>
  <r>
    <x v="21"/>
    <x v="0"/>
  </r>
  <r>
    <x v="65"/>
    <x v="0"/>
  </r>
  <r>
    <x v="69"/>
    <x v="0"/>
  </r>
  <r>
    <x v="34"/>
    <x v="0"/>
  </r>
  <r>
    <x v="67"/>
    <x v="0"/>
  </r>
  <r>
    <x v="68"/>
    <x v="0"/>
  </r>
  <r>
    <x v="29"/>
    <x v="0"/>
  </r>
  <r>
    <x v="70"/>
    <x v="0"/>
  </r>
  <r>
    <x v="73"/>
    <x v="0"/>
  </r>
  <r>
    <x v="66"/>
    <x v="0"/>
  </r>
  <r>
    <x v="25"/>
    <x v="0"/>
  </r>
  <r>
    <x v="74"/>
    <x v="0"/>
  </r>
  <r>
    <x v="75"/>
    <x v="0"/>
  </r>
  <r>
    <x v="40"/>
    <x v="0"/>
  </r>
  <r>
    <x v="64"/>
    <x v="0"/>
  </r>
  <r>
    <x v="40"/>
    <x v="0"/>
  </r>
  <r>
    <x v="49"/>
    <x v="0"/>
  </r>
  <r>
    <x v="65"/>
    <x v="0"/>
  </r>
  <r>
    <x v="33"/>
    <x v="0"/>
  </r>
  <r>
    <x v="28"/>
    <x v="0"/>
  </r>
  <r>
    <x v="29"/>
    <x v="0"/>
  </r>
  <r>
    <x v="34"/>
    <x v="0"/>
  </r>
  <r>
    <x v="63"/>
    <x v="0"/>
  </r>
  <r>
    <x v="74"/>
    <x v="0"/>
  </r>
  <r>
    <x v="67"/>
    <x v="0"/>
  </r>
  <r>
    <x v="30"/>
    <x v="0"/>
  </r>
  <r>
    <x v="70"/>
    <x v="0"/>
  </r>
  <r>
    <x v="21"/>
    <x v="0"/>
  </r>
  <r>
    <x v="73"/>
    <x v="0"/>
  </r>
  <r>
    <x v="75"/>
    <x v="0"/>
  </r>
  <r>
    <x v="38"/>
    <x v="0"/>
  </r>
  <r>
    <x v="69"/>
    <x v="0"/>
  </r>
  <r>
    <x v="24"/>
    <x v="0"/>
  </r>
  <r>
    <x v="48"/>
    <x v="0"/>
  </r>
  <r>
    <x v="74"/>
    <x v="0"/>
  </r>
  <r>
    <x v="64"/>
    <x v="0"/>
  </r>
  <r>
    <x v="69"/>
    <x v="0"/>
  </r>
  <r>
    <x v="63"/>
    <x v="0"/>
  </r>
  <r>
    <x v="70"/>
    <x v="0"/>
  </r>
  <r>
    <x v="49"/>
    <x v="0"/>
  </r>
  <r>
    <x v="30"/>
    <x v="0"/>
  </r>
  <r>
    <x v="67"/>
    <x v="0"/>
  </r>
  <r>
    <x v="73"/>
    <x v="0"/>
  </r>
  <r>
    <x v="24"/>
    <x v="0"/>
  </r>
  <r>
    <x v="76"/>
    <x v="0"/>
  </r>
  <r>
    <x v="48"/>
    <x v="0"/>
  </r>
  <r>
    <x v="77"/>
    <x v="0"/>
  </r>
  <r>
    <x v="40"/>
    <x v="0"/>
  </r>
  <r>
    <x v="65"/>
    <x v="0"/>
  </r>
  <r>
    <x v="38"/>
    <x v="0"/>
  </r>
  <r>
    <x v="29"/>
    <x v="0"/>
  </r>
  <r>
    <x v="34"/>
    <x v="0"/>
  </r>
  <r>
    <x v="72"/>
    <x v="0"/>
  </r>
  <r>
    <x v="66"/>
    <x v="0"/>
  </r>
  <r>
    <x v="49"/>
    <x v="0"/>
  </r>
  <r>
    <x v="24"/>
    <x v="0"/>
  </r>
  <r>
    <x v="63"/>
    <x v="0"/>
  </r>
  <r>
    <x v="38"/>
    <x v="0"/>
  </r>
  <r>
    <x v="30"/>
    <x v="0"/>
  </r>
  <r>
    <x v="21"/>
    <x v="0"/>
  </r>
  <r>
    <x v="65"/>
    <x v="0"/>
  </r>
  <r>
    <x v="20"/>
    <x v="0"/>
  </r>
  <r>
    <x v="29"/>
    <x v="0"/>
  </r>
  <r>
    <x v="28"/>
    <x v="0"/>
  </r>
  <r>
    <x v="34"/>
    <x v="0"/>
  </r>
  <r>
    <x v="33"/>
    <x v="0"/>
  </r>
  <r>
    <x v="40"/>
    <x v="0"/>
  </r>
  <r>
    <x v="22"/>
    <x v="0"/>
  </r>
  <r>
    <x v="64"/>
    <x v="0"/>
  </r>
  <r>
    <x v="25"/>
    <x v="0"/>
  </r>
  <r>
    <x v="78"/>
    <x v="0"/>
  </r>
  <r>
    <x v="75"/>
    <x v="0"/>
  </r>
  <r>
    <x v="32"/>
    <x v="0"/>
  </r>
  <r>
    <x v="26"/>
    <x v="0"/>
  </r>
  <r>
    <x v="49"/>
    <x v="0"/>
  </r>
  <r>
    <x v="30"/>
    <x v="0"/>
  </r>
  <r>
    <x v="63"/>
    <x v="0"/>
  </r>
  <r>
    <x v="38"/>
    <x v="0"/>
  </r>
  <r>
    <x v="15"/>
    <x v="0"/>
  </r>
  <r>
    <x v="65"/>
    <x v="0"/>
  </r>
  <r>
    <x v="21"/>
    <x v="0"/>
  </r>
  <r>
    <x v="69"/>
    <x v="0"/>
  </r>
  <r>
    <x v="71"/>
    <x v="0"/>
  </r>
  <r>
    <x v="24"/>
    <x v="0"/>
  </r>
  <r>
    <x v="67"/>
    <x v="0"/>
  </r>
  <r>
    <x v="25"/>
    <x v="0"/>
  </r>
  <r>
    <x v="70"/>
    <x v="0"/>
  </r>
  <r>
    <x v="33"/>
    <x v="0"/>
  </r>
  <r>
    <x v="66"/>
    <x v="0"/>
  </r>
  <r>
    <x v="64"/>
    <x v="0"/>
  </r>
  <r>
    <x v="73"/>
    <x v="0"/>
  </r>
  <r>
    <x v="20"/>
    <x v="0"/>
  </r>
  <r>
    <x v="74"/>
    <x v="0"/>
  </r>
  <r>
    <x v="48"/>
    <x v="0"/>
  </r>
</pivotCacheRecords>
</file>

<file path=xl/pivotCache/pivotCacheRecords1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n v="1242000"/>
  </r>
  <r>
    <x v="1"/>
    <n v="1231000"/>
  </r>
  <r>
    <x v="2"/>
    <n v="1147000"/>
  </r>
  <r>
    <x v="3"/>
    <n v="1102000"/>
  </r>
  <r>
    <x v="4"/>
    <n v="1053000"/>
  </r>
  <r>
    <x v="5"/>
    <n v="1052000"/>
  </r>
  <r>
    <x v="6"/>
    <n v="1035000"/>
  </r>
  <r>
    <x v="7"/>
    <n v="997000"/>
  </r>
  <r>
    <x v="8"/>
    <n v="958000"/>
  </r>
  <r>
    <x v="9"/>
    <n v="952000"/>
  </r>
  <r>
    <x v="10"/>
    <n v="950000"/>
  </r>
  <r>
    <x v="11"/>
    <n v="946000"/>
  </r>
  <r>
    <x v="12"/>
    <n v="945000"/>
  </r>
  <r>
    <x v="13"/>
    <n v="945000"/>
  </r>
  <r>
    <x v="14"/>
    <n v="942000"/>
  </r>
  <r>
    <x v="15"/>
    <n v="937000"/>
  </r>
  <r>
    <x v="16"/>
    <n v="931000"/>
  </r>
  <r>
    <x v="17"/>
    <n v="922000"/>
  </r>
  <r>
    <x v="18"/>
    <n v="918000"/>
  </r>
  <r>
    <x v="19"/>
    <n v="911000"/>
  </r>
</pivotCacheRecords>
</file>

<file path=xl/pivotCache/pivotCacheRecords1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n v="2490000"/>
  </r>
  <r>
    <x v="1"/>
    <n v="2490000"/>
  </r>
  <r>
    <x v="2"/>
    <n v="2370000"/>
  </r>
  <r>
    <x v="3"/>
    <n v="2247000"/>
  </r>
  <r>
    <x v="4"/>
    <n v="2211000"/>
  </r>
  <r>
    <x v="5"/>
    <n v="2200000"/>
  </r>
  <r>
    <x v="6"/>
    <n v="2126000"/>
  </r>
  <r>
    <x v="7"/>
    <n v="2119000"/>
  </r>
  <r>
    <x v="8"/>
    <n v="2047000"/>
  </r>
  <r>
    <x v="9"/>
    <n v="2027000"/>
  </r>
  <r>
    <x v="10"/>
    <n v="2019000"/>
  </r>
  <r>
    <x v="11"/>
    <n v="1977000"/>
  </r>
  <r>
    <x v="12"/>
    <n v="1976000"/>
  </r>
  <r>
    <x v="13"/>
    <n v="1971000"/>
  </r>
  <r>
    <x v="14"/>
    <n v="1949000"/>
  </r>
  <r>
    <x v="15"/>
    <n v="1947000"/>
  </r>
  <r>
    <x v="16"/>
    <n v="1946000"/>
  </r>
  <r>
    <x v="17"/>
    <n v="1943000"/>
  </r>
  <r>
    <x v="18"/>
    <n v="1940000"/>
  </r>
  <r>
    <x v="19"/>
    <n v="1924000"/>
  </r>
</pivotCacheRecords>
</file>

<file path=xl/pivotCache/pivotCacheRecords1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4">
  <r>
    <x v="0"/>
    <x v="0"/>
    <s v="New England Commission on Higher Education"/>
    <n v="4"/>
    <n v="1"/>
    <n v="0.4672"/>
    <n v="27"/>
    <n v="31"/>
    <n v="1327"/>
    <n v="4157"/>
    <n v="68577"/>
    <n v="51830"/>
    <n v="51830"/>
    <n v="14592"/>
    <n v="0.66959999999999997"/>
    <n v="0.8952"/>
    <n v="0.92010000000000003"/>
    <n v="107974"/>
    <n v="73117"/>
    <n v="146079"/>
    <n v="78514"/>
    <n v="25000"/>
    <n v="249.9172485"/>
    <n v="0.84789999999999999"/>
    <n v="2"/>
    <n v="1086"/>
    <s v="NECHE"/>
    <n v="0.92620000000000002"/>
    <n v="0.83260000000000001"/>
    <n v="1300"/>
    <n v="1"/>
    <n v="0.58450000000000002"/>
    <n v="15387.5"/>
    <n v="37078"/>
    <n v="1.18E-2"/>
    <n v="15842"/>
    <n v="0.89170000000000005"/>
    <n v="1035000"/>
    <n v="2247000"/>
    <n v="25000"/>
  </r>
  <r>
    <x v="1"/>
    <x v="0"/>
    <s v="New England Commission on Higher Education"/>
    <n v="4"/>
    <n v="1"/>
    <n v="0.43209999999999998"/>
    <n v="28"/>
    <n v="32"/>
    <n v="1338"/>
    <n v="4177"/>
    <n v="66180"/>
    <n v="49880"/>
    <n v="49880"/>
    <n v="14104"/>
    <n v="0.65510000000000002"/>
    <n v="0.88819999999999999"/>
    <n v="0.93220000000000003"/>
    <n v="107974"/>
    <n v="73117"/>
    <n v="146079"/>
    <n v="78514"/>
    <n v="25000"/>
    <m/>
    <n v="0.81740000000000002"/>
    <n v="2"/>
    <n v="1207"/>
    <s v="NULL"/>
    <s v="NULL"/>
    <s v="NULL"/>
    <n v="1290"/>
    <n v="1"/>
    <s v="NULL"/>
    <s v="NULL"/>
    <s v="NULL"/>
    <n v="1.5800000000000002E-2"/>
    <n v="15504"/>
    <s v="NULL"/>
    <m/>
    <m/>
    <n v="25000"/>
  </r>
  <r>
    <x v="2"/>
    <x v="0"/>
    <s v="New England Commission on Higher Education"/>
    <n v="4"/>
    <n v="1"/>
    <n v="0.46110000000000001"/>
    <n v="26"/>
    <n v="30"/>
    <n v="1247"/>
    <n v="4190"/>
    <n v="56768"/>
    <n v="42511"/>
    <n v="42511"/>
    <n v="12401"/>
    <n v="0.62819999999999998"/>
    <n v="0.88160000000000005"/>
    <n v="0.93940000000000001"/>
    <n v="86900"/>
    <n v="64000"/>
    <n v="114800"/>
    <n v="65800"/>
    <n v="26994.5"/>
    <m/>
    <n v="0.82699999999999996"/>
    <n v="2"/>
    <n v="1301"/>
    <s v="NULL"/>
    <s v="NULL"/>
    <s v="NULL"/>
    <n v="1200"/>
    <n v="1"/>
    <s v="NULL"/>
    <s v="NULL"/>
    <s v="NULL"/>
    <n v="1.89E-2"/>
    <n v="13120"/>
    <s v="NULL"/>
    <m/>
    <m/>
    <n v="26994.5"/>
  </r>
  <r>
    <x v="0"/>
    <x v="1"/>
    <s v="New England Commission on Higher Education"/>
    <n v="4"/>
    <n v="1"/>
    <n v="0.2722"/>
    <n v="31"/>
    <n v="34"/>
    <n v="1437"/>
    <n v="9637"/>
    <n v="73053"/>
    <n v="57910"/>
    <n v="57910"/>
    <n v="15599"/>
    <n v="0.66620000000000001"/>
    <n v="0.94040000000000001"/>
    <n v="0.94669999999999999"/>
    <n v="93021"/>
    <n v="62006"/>
    <n v="147010"/>
    <n v="70858"/>
    <n v="18000"/>
    <n v="179.9404189"/>
    <n v="0.90029999999999999"/>
    <n v="2"/>
    <n v="4846"/>
    <s v="NECHE"/>
    <n v="0.94789999999999996"/>
    <n v="0.89180000000000004"/>
    <n v="1250"/>
    <n v="1"/>
    <n v="0.58450000000000002"/>
    <n v="15387.5"/>
    <n v="37078"/>
    <n v="1.2699999999999999E-2"/>
    <n v="23266"/>
    <n v="0.92969999999999997"/>
    <n v="880000"/>
    <n v="1924000"/>
    <n v="18000"/>
  </r>
  <r>
    <x v="1"/>
    <x v="1"/>
    <s v="New England Commission on Higher Education"/>
    <n v="4"/>
    <n v="1"/>
    <n v="0.27889999999999998"/>
    <n v="31"/>
    <n v="34"/>
    <n v="1429"/>
    <n v="9639"/>
    <n v="70588"/>
    <n v="55464"/>
    <n v="55464"/>
    <n v="15323"/>
    <n v="0.64770000000000005"/>
    <n v="0.91900000000000004"/>
    <n v="0.94899999999999995"/>
    <n v="93021"/>
    <n v="62006"/>
    <n v="147010"/>
    <n v="70858"/>
    <n v="17500"/>
    <m/>
    <n v="0.8831"/>
    <n v="2"/>
    <n v="4793"/>
    <s v="NULL"/>
    <s v="NULL"/>
    <s v="NULL"/>
    <n v="1250"/>
    <n v="1"/>
    <s v="NULL"/>
    <s v="NULL"/>
    <s v="NULL"/>
    <n v="1.17E-2"/>
    <n v="24648"/>
    <s v="NULL"/>
    <m/>
    <m/>
    <n v="17500"/>
  </r>
  <r>
    <x v="2"/>
    <x v="1"/>
    <s v="New England Commission on Higher Education"/>
    <n v="4"/>
    <n v="1"/>
    <n v="0.33910000000000001"/>
    <n v="30"/>
    <n v="33"/>
    <n v="1380"/>
    <n v="9483"/>
    <n v="60690"/>
    <n v="47436"/>
    <n v="47436"/>
    <n v="13825"/>
    <n v="0.59560000000000002"/>
    <n v="0.91310000000000002"/>
    <n v="0.96050000000000002"/>
    <n v="72500"/>
    <n v="51100"/>
    <n v="109400"/>
    <n v="57000"/>
    <n v="19000"/>
    <m/>
    <n v="0.88090000000000002"/>
    <n v="2"/>
    <n v="4461"/>
    <s v="NULL"/>
    <s v="NULL"/>
    <s v="NULL"/>
    <n v="1000"/>
    <n v="1"/>
    <s v="NULL"/>
    <s v="NULL"/>
    <s v="NULL"/>
    <n v="1.46E-2"/>
    <n v="20571"/>
    <s v="NULL"/>
    <m/>
    <m/>
    <n v="19000"/>
  </r>
  <r>
    <x v="0"/>
    <x v="2"/>
    <s v="Western Association of Schools and Colleges Senior Colleges and University Commission"/>
    <n v="4"/>
    <n v="8"/>
    <n v="6.4199999999999993E-2"/>
    <n v="35"/>
    <n v="36"/>
    <n v="1557"/>
    <n v="938"/>
    <n v="72084"/>
    <n v="54600"/>
    <n v="54600"/>
    <n v="20595"/>
    <n v="0.92889999999999995"/>
    <n v="0.93569999999999998"/>
    <n v="0.98260000000000003"/>
    <n v="112166"/>
    <n v="67501"/>
    <n v="175675"/>
    <n v="129420"/>
    <m/>
    <m/>
    <n v="0.84340000000000004"/>
    <n v="2"/>
    <n v="1299"/>
    <s v="WASCSR"/>
    <n v="0.98060000000000003"/>
    <n v="0.82420000000000004"/>
    <n v="1428"/>
    <n v="1"/>
    <n v="0.58450000000000002"/>
    <n v="15387.5"/>
    <n v="37078"/>
    <n v="0"/>
    <n v="105185"/>
    <n v="0.92779999999999996"/>
    <n v="1231000"/>
    <n v="2490000"/>
    <n v="17747"/>
  </r>
  <r>
    <x v="1"/>
    <x v="2"/>
    <s v="Western Association of Schools and Colleges Senior Colleges and University Commission"/>
    <n v="4"/>
    <n v="8"/>
    <n v="6.6199999999999995E-2"/>
    <n v="35"/>
    <n v="36"/>
    <n v="1566"/>
    <n v="948"/>
    <n v="68901"/>
    <n v="52362"/>
    <n v="52362"/>
    <n v="19993"/>
    <n v="0.92110000000000003"/>
    <n v="0.92020000000000002"/>
    <n v="0.97870000000000001"/>
    <n v="112166"/>
    <n v="67501"/>
    <n v="175675"/>
    <n v="129420"/>
    <n v="11242"/>
    <m/>
    <n v="0.80610000000000004"/>
    <n v="2"/>
    <n v="1285"/>
    <s v="NULL"/>
    <s v="NULL"/>
    <s v="NULL"/>
    <n v="1323"/>
    <n v="1"/>
    <s v="NULL"/>
    <s v="NULL"/>
    <s v="NULL"/>
    <n v="0"/>
    <n v="96696"/>
    <s v="NULL"/>
    <m/>
    <m/>
    <n v="11242"/>
  </r>
  <r>
    <x v="2"/>
    <x v="2"/>
    <s v="Western Association of Schools and Colleges Senior Colleges and University Commission"/>
    <n v="4"/>
    <n v="8"/>
    <n v="8.8300000000000003E-2"/>
    <n v="34"/>
    <n v="35"/>
    <n v="1545"/>
    <n v="983"/>
    <n v="58755"/>
    <n v="43362"/>
    <n v="43362"/>
    <n v="18138"/>
    <n v="0.94620000000000004"/>
    <n v="0.9153"/>
    <n v="0.97170000000000001"/>
    <n v="85900"/>
    <n v="47300"/>
    <n v="142400"/>
    <n v="54500"/>
    <n v="13167"/>
    <m/>
    <n v="0.84750000000000003"/>
    <n v="2"/>
    <n v="1226"/>
    <s v="NULL"/>
    <s v="NULL"/>
    <s v="NULL"/>
    <n v="1323"/>
    <n v="1"/>
    <s v="NULL"/>
    <s v="NULL"/>
    <s v="NULL"/>
    <n v="0"/>
    <n v="92590"/>
    <s v="NULL"/>
    <m/>
    <m/>
    <n v="13167"/>
  </r>
  <r>
    <x v="0"/>
    <x v="3"/>
    <s v="Middle States Commission on Higher Education"/>
    <n v="4"/>
    <n v="2"/>
    <n v="0.15440000000000001"/>
    <n v="33"/>
    <n v="35"/>
    <n v="1513"/>
    <n v="6535"/>
    <n v="72265"/>
    <n v="57119"/>
    <n v="57119"/>
    <n v="12296"/>
    <n v="0.91610000000000003"/>
    <n v="0.90490000000000004"/>
    <n v="0.97319999999999995"/>
    <n v="99998"/>
    <n v="62003"/>
    <n v="159483"/>
    <n v="87824"/>
    <n v="22014"/>
    <n v="220.0671323"/>
    <n v="0.75990000000000002"/>
    <n v="2"/>
    <n v="7562"/>
    <s v="MSACHE"/>
    <n v="0.97"/>
    <n v="0.75460000000000005"/>
    <n v="1000"/>
    <n v="1"/>
    <n v="0.58450000000000002"/>
    <n v="15387.5"/>
    <n v="37078"/>
    <n v="1.7000000000000001E-2"/>
    <n v="28167"/>
    <n v="0.89680000000000004"/>
    <n v="997000"/>
    <n v="2119000"/>
    <n v="22014"/>
  </r>
  <r>
    <x v="1"/>
    <x v="3"/>
    <s v="Middle States Commission on Higher Education"/>
    <n v="4"/>
    <n v="2"/>
    <n v="0.17119999999999999"/>
    <n v="33"/>
    <n v="35"/>
    <n v="1507"/>
    <n v="6483"/>
    <n v="70060"/>
    <n v="55465"/>
    <n v="55465"/>
    <n v="12165"/>
    <n v="0.95209999999999995"/>
    <n v="0.88839999999999997"/>
    <n v="0.96699999999999997"/>
    <n v="99998"/>
    <n v="62003"/>
    <n v="159483"/>
    <n v="87824"/>
    <n v="23250"/>
    <m/>
    <n v="0.74909999999999999"/>
    <n v="2"/>
    <n v="7440"/>
    <s v="NULL"/>
    <s v="NULL"/>
    <s v="NULL"/>
    <n v="1000"/>
    <n v="1"/>
    <s v="NULL"/>
    <s v="NULL"/>
    <s v="NULL"/>
    <n v="2.2100000000000002E-2"/>
    <n v="32805"/>
    <s v="NULL"/>
    <m/>
    <m/>
    <n v="23250"/>
  </r>
  <r>
    <x v="2"/>
    <x v="3"/>
    <s v="Middle States Commission on Higher Education"/>
    <n v="4"/>
    <n v="2"/>
    <n v="0.246"/>
    <n v="30"/>
    <n v="34"/>
    <n v="1436"/>
    <n v="5819"/>
    <n v="61990"/>
    <n v="49022"/>
    <n v="49022"/>
    <n v="11357"/>
    <n v="0.9375"/>
    <n v="0.88300000000000001"/>
    <n v="0.9597"/>
    <n v="83600"/>
    <n v="46700"/>
    <n v="125400"/>
    <n v="69800"/>
    <n v="26866.5"/>
    <m/>
    <n v="0.71819999999999995"/>
    <n v="2"/>
    <n v="6699"/>
    <s v="NULL"/>
    <s v="NULL"/>
    <s v="NULL"/>
    <n v="1000"/>
    <n v="1"/>
    <s v="NULL"/>
    <s v="NULL"/>
    <s v="NULL"/>
    <n v="2.1100000000000001E-2"/>
    <n v="31807"/>
    <s v="NULL"/>
    <m/>
    <m/>
    <n v="26866.5"/>
  </r>
  <r>
    <x v="0"/>
    <x v="4"/>
    <s v="Middle States Commission on Higher Education"/>
    <n v="4"/>
    <n v="2"/>
    <n v="5.45E-2"/>
    <n v="33"/>
    <n v="35"/>
    <n v="1511"/>
    <n v="8221"/>
    <n v="76907"/>
    <n v="61788"/>
    <n v="61788"/>
    <n v="19431"/>
    <n v="0.4521"/>
    <n v="0.95489999999999997"/>
    <n v="0.98529999999999995"/>
    <n v="89871"/>
    <n v="56005"/>
    <n v="141158"/>
    <n v="79434"/>
    <n v="21500"/>
    <n v="214.92883370000001"/>
    <n v="0.86350000000000005"/>
    <n v="2"/>
    <n v="23235"/>
    <s v="MSACHE"/>
    <n v="0.98250000000000004"/>
    <n v="0.86770000000000003"/>
    <n v="1294"/>
    <n v="1"/>
    <n v="0.58450000000000002"/>
    <n v="15387.5"/>
    <n v="37078"/>
    <n v="6.3299999999999995E-2"/>
    <n v="96463"/>
    <n v="0.95660000000000001"/>
    <n v="937000"/>
    <n v="1946000"/>
    <n v="21500"/>
  </r>
  <r>
    <x v="1"/>
    <x v="4"/>
    <s v="Middle States Commission on Higher Education"/>
    <n v="4"/>
    <n v="2"/>
    <n v="5.91E-2"/>
    <n v="33"/>
    <n v="35"/>
    <n v="1512"/>
    <n v="8216"/>
    <n v="74435"/>
    <n v="59430"/>
    <n v="59430"/>
    <n v="18763"/>
    <n v="0.4708"/>
    <n v="0.95820000000000005"/>
    <n v="0.97970000000000002"/>
    <n v="89871"/>
    <n v="56005"/>
    <n v="141158"/>
    <n v="79434"/>
    <n v="21500"/>
    <m/>
    <n v="0.87190000000000001"/>
    <n v="2"/>
    <n v="22861"/>
    <s v="NULL"/>
    <s v="NULL"/>
    <s v="NULL"/>
    <n v="1270"/>
    <n v="1"/>
    <s v="NULL"/>
    <s v="NULL"/>
    <s v="NULL"/>
    <n v="6.6900000000000001E-2"/>
    <n v="92003"/>
    <s v="NULL"/>
    <m/>
    <m/>
    <n v="21500"/>
  </r>
  <r>
    <x v="2"/>
    <x v="4"/>
    <s v="Middle States Commission on Higher Education"/>
    <n v="4"/>
    <n v="2"/>
    <n v="6.9500000000000006E-2"/>
    <n v="31"/>
    <n v="34"/>
    <n v="1470"/>
    <n v="8100"/>
    <n v="64144"/>
    <n v="51008"/>
    <n v="51008"/>
    <n v="16831"/>
    <n v="0.53439999999999999"/>
    <n v="0.94689999999999996"/>
    <n v="0.96479999999999999"/>
    <n v="83300"/>
    <n v="53500"/>
    <n v="137600"/>
    <n v="66500"/>
    <n v="22500"/>
    <m/>
    <n v="0.87919999999999998"/>
    <n v="2"/>
    <n v="19489"/>
    <s v="NULL"/>
    <s v="NULL"/>
    <s v="NULL"/>
    <n v="1170"/>
    <n v="1"/>
    <s v="NULL"/>
    <s v="NULL"/>
    <s v="NULL"/>
    <n v="7.46E-2"/>
    <n v="80944"/>
    <s v="NULL"/>
    <m/>
    <m/>
    <n v="22500"/>
  </r>
  <r>
    <x v="0"/>
    <x v="5"/>
    <s v="Middle States Commission on Higher Education"/>
    <n v="4"/>
    <n v="2"/>
    <n v="0.1085"/>
    <n v="32"/>
    <n v="35"/>
    <n v="1487"/>
    <n v="14976"/>
    <n v="73879"/>
    <n v="57222"/>
    <n v="57222"/>
    <n v="15574"/>
    <n v="0.90739999999999998"/>
    <n v="0.94530000000000003"/>
    <n v="0.9748"/>
    <n v="91176"/>
    <n v="59566"/>
    <n v="147189"/>
    <n v="78779"/>
    <n v="14500"/>
    <n v="144.95200410000001"/>
    <n v="0.86939999999999995"/>
    <n v="2"/>
    <n v="8984"/>
    <s v="MSACHE"/>
    <n v="0.97409999999999997"/>
    <n v="0.87660000000000005"/>
    <n v="970"/>
    <n v="1"/>
    <n v="0.58450000000000002"/>
    <n v="15387.5"/>
    <n v="37078"/>
    <n v="2.9999999999999997E-4"/>
    <n v="29893"/>
    <n v="0.94520000000000004"/>
    <n v="860000"/>
    <n v="1884000"/>
    <n v="14500"/>
  </r>
  <r>
    <x v="1"/>
    <x v="5"/>
    <s v="Middle States Commission on Higher Education"/>
    <n v="4"/>
    <n v="2"/>
    <n v="0.1061"/>
    <n v="32"/>
    <n v="34"/>
    <n v="1471"/>
    <n v="15105"/>
    <n v="70301"/>
    <n v="55188"/>
    <n v="55188"/>
    <n v="15156"/>
    <n v="0.90180000000000005"/>
    <n v="0.94520000000000004"/>
    <n v="0.97340000000000004"/>
    <n v="91176"/>
    <n v="59566"/>
    <n v="147189"/>
    <n v="78779"/>
    <n v="14661"/>
    <m/>
    <n v="0.88390000000000002"/>
    <n v="2"/>
    <n v="8418"/>
    <s v="NULL"/>
    <s v="NULL"/>
    <s v="NULL"/>
    <n v="1150"/>
    <n v="1"/>
    <s v="NULL"/>
    <s v="NULL"/>
    <s v="NULL"/>
    <n v="5.0000000000000001E-4"/>
    <n v="29581"/>
    <s v="NULL"/>
    <m/>
    <m/>
    <n v="14661"/>
  </r>
  <r>
    <x v="2"/>
    <x v="5"/>
    <s v="Middle States Commission on Higher Education"/>
    <n v="4"/>
    <n v="2"/>
    <n v="0.1419"/>
    <n v="30"/>
    <n v="34"/>
    <n v="1422"/>
    <n v="14195"/>
    <n v="61608"/>
    <n v="47286"/>
    <n v="47286"/>
    <n v="14170"/>
    <n v="0.90529999999999999"/>
    <n v="0.93200000000000005"/>
    <n v="0.96519999999999995"/>
    <n v="77200"/>
    <n v="51300"/>
    <n v="120500"/>
    <n v="64800"/>
    <n v="11660"/>
    <m/>
    <n v="0.86780000000000002"/>
    <n v="2"/>
    <n v="7397"/>
    <s v="NULL"/>
    <s v="NULL"/>
    <s v="NULL"/>
    <n v="870"/>
    <n v="1"/>
    <s v="NULL"/>
    <s v="NULL"/>
    <s v="NULL"/>
    <n v="8.9999999999999998E-4"/>
    <n v="23818"/>
    <s v="NULL"/>
    <m/>
    <m/>
    <n v="11660"/>
  </r>
  <r>
    <x v="0"/>
    <x v="6"/>
    <s v="Southern Association of Colleges and Schools Commission on Colleges"/>
    <n v="4"/>
    <n v="5"/>
    <n v="7.5999999999999998E-2"/>
    <n v="33"/>
    <n v="35"/>
    <n v="1522"/>
    <n v="6546"/>
    <n v="75105"/>
    <n v="58031"/>
    <n v="58031"/>
    <n v="16863"/>
    <n v="0.93640000000000001"/>
    <n v="0.94620000000000004"/>
    <n v="0.98270000000000002"/>
    <n v="93115"/>
    <n v="61558"/>
    <n v="151838"/>
    <n v="77260"/>
    <n v="13500"/>
    <n v="134.9553142"/>
    <n v="0.8831"/>
    <n v="2"/>
    <n v="10037"/>
    <s v="SACSCC"/>
    <n v="0.97929999999999995"/>
    <n v="0.87880000000000003"/>
    <n v="1434"/>
    <n v="1"/>
    <n v="0.58450000000000002"/>
    <n v="15387.5"/>
    <n v="37078"/>
    <n v="3.0999999999999999E-3"/>
    <n v="68756"/>
    <n v="0.95120000000000005"/>
    <n v="931000"/>
    <n v="1976000"/>
    <n v="13500"/>
  </r>
  <r>
    <x v="1"/>
    <x v="6"/>
    <s v="Southern Association of Colleges and Schools Commission on Colleges"/>
    <n v="4"/>
    <n v="5"/>
    <n v="8.9099999999999999E-2"/>
    <n v="33"/>
    <n v="35"/>
    <n v="1516"/>
    <n v="6596"/>
    <n v="72466"/>
    <n v="55695"/>
    <n v="55695"/>
    <n v="16170"/>
    <n v="0.92520000000000002"/>
    <n v="0.95620000000000005"/>
    <n v="0.97589999999999999"/>
    <n v="93115"/>
    <n v="61558"/>
    <n v="151838"/>
    <n v="77260"/>
    <n v="12582"/>
    <m/>
    <n v="0.87439999999999996"/>
    <n v="2"/>
    <n v="10366"/>
    <s v="NULL"/>
    <s v="NULL"/>
    <s v="NULL"/>
    <n v="1260"/>
    <n v="1"/>
    <s v="NULL"/>
    <s v="NULL"/>
    <s v="NULL"/>
    <n v="2.7000000000000001E-3"/>
    <n v="67569"/>
    <s v="NULL"/>
    <m/>
    <m/>
    <n v="12582"/>
  </r>
  <r>
    <x v="2"/>
    <x v="6"/>
    <s v="Southern Association of Colleges and Schools Commission on Colleges"/>
    <n v="4"/>
    <n v="5"/>
    <n v="0.11409999999999999"/>
    <n v="31"/>
    <n v="34"/>
    <n v="1454"/>
    <n v="6480"/>
    <n v="61748"/>
    <n v="47243"/>
    <n v="47243"/>
    <n v="14904"/>
    <n v="0.94469999999999998"/>
    <n v="0.94850000000000001"/>
    <n v="0.97230000000000005"/>
    <n v="84400"/>
    <n v="53300"/>
    <n v="134500"/>
    <n v="76300"/>
    <n v="7000"/>
    <m/>
    <n v="0.87129999999999996"/>
    <n v="2"/>
    <n v="9230"/>
    <s v="NULL"/>
    <s v="NULL"/>
    <s v="NULL"/>
    <n v="1260"/>
    <n v="1"/>
    <s v="NULL"/>
    <s v="NULL"/>
    <s v="NULL"/>
    <n v="1.4E-3"/>
    <n v="50756"/>
    <s v="NULL"/>
    <m/>
    <m/>
    <n v="7000"/>
  </r>
  <r>
    <x v="0"/>
    <x v="7"/>
    <s v="Middle States Commission on Higher Education"/>
    <n v="4"/>
    <n v="2"/>
    <n v="0.14360000000000001"/>
    <n v="31"/>
    <n v="35"/>
    <n v="1473"/>
    <n v="7141"/>
    <n v="73840"/>
    <n v="56058"/>
    <n v="56058"/>
    <n v="15798"/>
    <n v="0.48149999999999998"/>
    <n v="0.94910000000000005"/>
    <n v="0.96789999999999998"/>
    <n v="96375"/>
    <n v="61372"/>
    <n v="147685"/>
    <n v="71107"/>
    <n v="16500"/>
    <n v="164.94538399999999"/>
    <n v="0.90759999999999996"/>
    <n v="2"/>
    <n v="12080"/>
    <s v="MSACHE"/>
    <n v="0.96509999999999996"/>
    <n v="0.90090000000000003"/>
    <n v="1200"/>
    <n v="1"/>
    <n v="0.58450000000000002"/>
    <n v="15387.5"/>
    <n v="37078"/>
    <n v="2.1399999999999999E-2"/>
    <n v="31693"/>
    <n v="0.94520000000000004"/>
    <n v="945000"/>
    <n v="2027000"/>
    <n v="16500"/>
  </r>
  <r>
    <x v="1"/>
    <x v="7"/>
    <s v="Middle States Commission on Higher Education"/>
    <n v="4"/>
    <n v="2"/>
    <n v="0.1452"/>
    <n v="31"/>
    <n v="34"/>
    <n v="1456"/>
    <n v="7089"/>
    <n v="71580"/>
    <n v="54104"/>
    <n v="54104"/>
    <n v="15382"/>
    <n v="0.48049999999999998"/>
    <n v="0.94130000000000003"/>
    <n v="0.96240000000000003"/>
    <n v="96375"/>
    <n v="61372"/>
    <n v="147685"/>
    <n v="71107"/>
    <n v="16421"/>
    <m/>
    <n v="0.89400000000000002"/>
    <n v="2"/>
    <n v="11745"/>
    <s v="NULL"/>
    <s v="NULL"/>
    <s v="NULL"/>
    <n v="1200"/>
    <n v="1"/>
    <s v="NULL"/>
    <s v="NULL"/>
    <s v="NULL"/>
    <n v="1.9300000000000001E-2"/>
    <n v="31142"/>
    <s v="NULL"/>
    <m/>
    <m/>
    <n v="16421"/>
  </r>
  <r>
    <x v="2"/>
    <x v="7"/>
    <s v="Middle States Commission on Higher Education"/>
    <n v="4"/>
    <n v="2"/>
    <n v="0.17349999999999999"/>
    <n v="30"/>
    <n v="33"/>
    <n v="1414"/>
    <n v="7211"/>
    <n v="62179"/>
    <n v="46744"/>
    <n v="46744"/>
    <n v="13322"/>
    <n v="0.51700000000000002"/>
    <n v="0.94910000000000005"/>
    <n v="0.96299999999999997"/>
    <n v="93500"/>
    <n v="58500"/>
    <n v="156500"/>
    <n v="65200"/>
    <n v="16164"/>
    <m/>
    <n v="0.91020000000000001"/>
    <n v="2"/>
    <n v="10263"/>
    <s v="NULL"/>
    <s v="NULL"/>
    <s v="NULL"/>
    <n v="1200"/>
    <n v="1"/>
    <s v="NULL"/>
    <s v="NULL"/>
    <s v="NULL"/>
    <n v="2.9100000000000001E-2"/>
    <n v="31102"/>
    <s v="NULL"/>
    <m/>
    <m/>
    <n v="16164"/>
  </r>
  <r>
    <x v="0"/>
    <x v="8"/>
    <s v="New England Commission on Higher Education"/>
    <n v="4"/>
    <n v="1"/>
    <n v="4.6399999999999997E-2"/>
    <n v="33"/>
    <n v="35"/>
    <n v="1517"/>
    <n v="7547"/>
    <n v="73485"/>
    <n v="51925"/>
    <n v="51925"/>
    <n v="20988"/>
    <n v="0.86199999999999999"/>
    <n v="0.97099999999999997"/>
    <n v="0.97219999999999995"/>
    <n v="84918"/>
    <n v="56301"/>
    <n v="153746"/>
    <n v="77816"/>
    <n v="12665"/>
    <n v="126.6080781"/>
    <n v="0.84760000000000002"/>
    <n v="2"/>
    <n v="21592"/>
    <s v="NECHE"/>
    <n v="0.98170000000000002"/>
    <n v="0.85729999999999995"/>
    <n v="1000"/>
    <n v="1"/>
    <n v="0.58450000000000002"/>
    <n v="15387.5"/>
    <n v="37078"/>
    <n v="7.4499999999999997E-2"/>
    <n v="46272"/>
    <n v="0.97399999999999998"/>
    <n v="906000"/>
    <n v="1859000"/>
    <n v="12665"/>
  </r>
  <r>
    <x v="1"/>
    <x v="8"/>
    <s v="New England Commission on Higher Education"/>
    <n v="4"/>
    <n v="1"/>
    <n v="4.7300000000000002E-2"/>
    <n v="33"/>
    <n v="35"/>
    <n v="1520"/>
    <n v="7582"/>
    <n v="71135"/>
    <n v="50420"/>
    <n v="50420"/>
    <n v="20483"/>
    <n v="0.86539999999999995"/>
    <n v="0.97709999999999997"/>
    <n v="0.99109999999999998"/>
    <n v="84918"/>
    <n v="56301"/>
    <n v="153746"/>
    <n v="77816"/>
    <n v="13750"/>
    <m/>
    <n v="0.86699999999999999"/>
    <n v="2"/>
    <n v="21616"/>
    <s v="NULL"/>
    <s v="NULL"/>
    <s v="NULL"/>
    <n v="1000"/>
    <n v="1"/>
    <s v="NULL"/>
    <s v="NULL"/>
    <s v="NULL"/>
    <n v="7.9399999999999998E-2"/>
    <n v="45799"/>
    <s v="NULL"/>
    <m/>
    <m/>
    <n v="13750"/>
  </r>
  <r>
    <x v="2"/>
    <x v="8"/>
    <s v="New England Commission on Higher Education"/>
    <n v="4"/>
    <n v="1"/>
    <n v="5.96E-2"/>
    <n v="32"/>
    <n v="35"/>
    <n v="1501"/>
    <n v="7236"/>
    <n v="59950"/>
    <n v="43938"/>
    <n v="43938"/>
    <n v="18676"/>
    <n v="0.86529999999999996"/>
    <n v="0.97519999999999996"/>
    <n v="0.97829999999999995"/>
    <n v="89700"/>
    <n v="55000"/>
    <n v="166800"/>
    <n v="70300"/>
    <n v="6500"/>
    <m/>
    <n v="0.85750000000000004"/>
    <n v="2"/>
    <n v="18453"/>
    <s v="NULL"/>
    <s v="NULL"/>
    <s v="NULL"/>
    <n v="1000"/>
    <n v="1"/>
    <s v="NULL"/>
    <s v="NULL"/>
    <s v="NULL"/>
    <n v="0.05"/>
    <n v="49500"/>
    <s v="NULL"/>
    <m/>
    <m/>
    <n v="6500"/>
  </r>
  <r>
    <x v="0"/>
    <x v="9"/>
    <s v="Western Association of Schools and Colleges Senior Colleges and University Commission"/>
    <n v="3"/>
    <n v="8"/>
    <n v="0.13669999999999999"/>
    <n v="33"/>
    <n v="35"/>
    <n v="1526"/>
    <n v="893"/>
    <n v="76953"/>
    <n v="58660"/>
    <n v="58660"/>
    <n v="14397"/>
    <n v="0.8992"/>
    <n v="0.91669999999999996"/>
    <n v="0.97440000000000004"/>
    <n v="108988"/>
    <n v="69466"/>
    <n v="173725"/>
    <n v="112059"/>
    <n v="22089"/>
    <n v="220.81688410000001"/>
    <n v="0.85650000000000004"/>
    <n v="2"/>
    <m/>
    <s v="WASCSR"/>
    <n v="0.97160000000000002"/>
    <n v="0.85509999999999997"/>
    <n v="800"/>
    <n v="1"/>
    <n v="0.58450000000000002"/>
    <n v="15387.5"/>
    <n v="37078"/>
    <n v="1.1000000000000001E-3"/>
    <n v="34419"/>
    <n v="0.91790000000000005"/>
    <n v="1147000"/>
    <n v="2370000"/>
    <n v="22089"/>
  </r>
  <r>
    <x v="1"/>
    <x v="9"/>
    <s v="Western Association of Schools and Colleges Senior Colleges and University Commission"/>
    <n v="3"/>
    <n v="8"/>
    <n v="0.14480000000000001"/>
    <n v="34"/>
    <n v="35"/>
    <n v="1531"/>
    <n v="886"/>
    <n v="74428"/>
    <n v="56620"/>
    <n v="56620"/>
    <n v="13671"/>
    <n v="0.85940000000000005"/>
    <n v="0.91920000000000002"/>
    <n v="0.96879999999999999"/>
    <n v="108988"/>
    <n v="69466"/>
    <n v="173725"/>
    <n v="112059"/>
    <n v="22108"/>
    <m/>
    <n v="0.85350000000000004"/>
    <n v="2"/>
    <m/>
    <s v="NULL"/>
    <s v="NULL"/>
    <s v="NULL"/>
    <n v="800"/>
    <n v="1"/>
    <s v="NULL"/>
    <s v="NULL"/>
    <s v="NULL"/>
    <n v="2.3E-3"/>
    <n v="33007"/>
    <s v="NULL"/>
    <m/>
    <m/>
    <n v="22108"/>
  </r>
  <r>
    <x v="2"/>
    <x v="9"/>
    <s v="Western Association of Schools and Colleges Senior Colleges and University Commission"/>
    <n v="3"/>
    <n v="8"/>
    <n v="0.14249999999999999"/>
    <n v="33"/>
    <n v="35"/>
    <n v="1500"/>
    <n v="802"/>
    <n v="63860"/>
    <n v="48594"/>
    <n v="48594"/>
    <n v="12765"/>
    <n v="0.87960000000000005"/>
    <n v="0.90100000000000002"/>
    <n v="0.9677"/>
    <n v="88800"/>
    <n v="51600"/>
    <n v="117900"/>
    <n v="72500"/>
    <n v="25123"/>
    <m/>
    <n v="0.84650000000000003"/>
    <n v="2"/>
    <m/>
    <s v="NULL"/>
    <s v="NULL"/>
    <s v="NULL"/>
    <n v="800"/>
    <n v="1"/>
    <s v="NULL"/>
    <s v="NULL"/>
    <s v="NULL"/>
    <n v="2.5000000000000001E-3"/>
    <n v="30078"/>
    <s v="NULL"/>
    <m/>
    <m/>
    <n v="25123"/>
  </r>
  <r>
    <x v="0"/>
    <x v="10"/>
    <s v="Middle States Commission on Higher Education"/>
    <n v="4"/>
    <n v="2"/>
    <n v="0.32100000000000001"/>
    <n v="29"/>
    <n v="33"/>
    <n v="1380"/>
    <n v="5164"/>
    <n v="68383"/>
    <n v="55240"/>
    <n v="55240"/>
    <n v="13763"/>
    <n v="0.83919999999999995"/>
    <n v="0.89810000000000001"/>
    <n v="0.93489999999999995"/>
    <n v="95033"/>
    <n v="65644"/>
    <n v="134075"/>
    <n v="79832"/>
    <n v="23000"/>
    <n v="229.92386859999999"/>
    <n v="0.80030000000000001"/>
    <n v="2"/>
    <n v="1775"/>
    <s v="MSACHE"/>
    <n v="0.93779999999999997"/>
    <n v="0.7621"/>
    <n v="1000"/>
    <n v="1"/>
    <n v="0.58450000000000002"/>
    <n v="15387.5"/>
    <n v="37078"/>
    <n v="1.2800000000000001E-2"/>
    <n v="24995"/>
    <n v="0.88600000000000001"/>
    <n v="952000"/>
    <n v="2019000"/>
    <n v="23000"/>
  </r>
  <r>
    <x v="1"/>
    <x v="10"/>
    <s v="Middle States Commission on Higher Education"/>
    <n v="4"/>
    <n v="2"/>
    <n v="0.2233"/>
    <n v="29"/>
    <n v="33"/>
    <n v="1380"/>
    <n v="5030"/>
    <n v="65652"/>
    <n v="52930"/>
    <n v="52930"/>
    <n v="13517"/>
    <n v="0.82699999999999996"/>
    <n v="0.87419999999999998"/>
    <n v="0.94079999999999997"/>
    <n v="95033"/>
    <n v="65644"/>
    <n v="134075"/>
    <n v="79832"/>
    <n v="23250"/>
    <m/>
    <n v="0.72450000000000003"/>
    <n v="2"/>
    <n v="1802"/>
    <s v="NULL"/>
    <s v="NULL"/>
    <s v="NULL"/>
    <n v="1000"/>
    <n v="1"/>
    <s v="NULL"/>
    <s v="NULL"/>
    <s v="NULL"/>
    <n v="1.15E-2"/>
    <n v="23519"/>
    <s v="NULL"/>
    <m/>
    <m/>
    <n v="23250"/>
  </r>
  <r>
    <x v="2"/>
    <x v="10"/>
    <s v="Middle States Commission on Higher Education"/>
    <n v="4"/>
    <n v="2"/>
    <n v="0.3427"/>
    <n v="28"/>
    <n v="32"/>
    <n v="1326"/>
    <n v="5034"/>
    <n v="57043"/>
    <n v="44890"/>
    <n v="44890"/>
    <n v="12676"/>
    <n v="0.81610000000000005"/>
    <n v="0.87390000000000001"/>
    <n v="0.95579999999999998"/>
    <n v="81900"/>
    <n v="54200"/>
    <n v="112600"/>
    <n v="66200"/>
    <n v="24930"/>
    <m/>
    <n v="0.75519999999999998"/>
    <n v="2"/>
    <n v="2057"/>
    <s v="NULL"/>
    <s v="NULL"/>
    <s v="NULL"/>
    <n v="1000"/>
    <n v="1"/>
    <s v="NULL"/>
    <s v="NULL"/>
    <s v="NULL"/>
    <n v="1.41E-2"/>
    <n v="20469"/>
    <s v="NULL"/>
    <m/>
    <m/>
    <n v="24930"/>
  </r>
  <r>
    <x v="0"/>
    <x v="11"/>
    <s v="New England Commission on Higher Education"/>
    <n v="4"/>
    <n v="1"/>
    <n v="0.91459999999999997"/>
    <n v="19"/>
    <n v="24"/>
    <n v="1100"/>
    <n v="1654"/>
    <n v="27858"/>
    <n v="10018"/>
    <n v="25752"/>
    <n v="8928"/>
    <n v="0.5867"/>
    <n v="0.76290000000000002"/>
    <n v="0.86719999999999997"/>
    <n v="91668"/>
    <n v="68187"/>
    <n v="129421"/>
    <n v="79354"/>
    <n v="26000"/>
    <n v="259.91393840000001"/>
    <n v="0.63219999999999998"/>
    <n v="2"/>
    <n v="97"/>
    <s v="NECHE"/>
    <n v="0.86329999999999996"/>
    <n v="0.59550000000000003"/>
    <n v="1500"/>
    <n v="1"/>
    <n v="0.58450000000000002"/>
    <n v="15387.5"/>
    <n v="37078"/>
    <n v="2.3E-2"/>
    <n v="9687"/>
    <n v="0.74839999999999995"/>
    <n v="942000"/>
    <n v="1971000"/>
    <n v="26000"/>
  </r>
  <r>
    <x v="1"/>
    <x v="11"/>
    <s v="New England Commission on Higher Education"/>
    <n v="4"/>
    <n v="1"/>
    <n v="0.89049999999999996"/>
    <n v="20"/>
    <n v="26"/>
    <n v="1127"/>
    <n v="1653"/>
    <n v="25659"/>
    <n v="9728"/>
    <n v="26106"/>
    <n v="9674"/>
    <n v="0.62860000000000005"/>
    <n v="0.73240000000000005"/>
    <n v="0.85929999999999995"/>
    <n v="91668"/>
    <n v="68187"/>
    <n v="129421"/>
    <n v="79354"/>
    <n v="26000"/>
    <m/>
    <n v="0.55520000000000003"/>
    <n v="2"/>
    <n v="93"/>
    <s v="NULL"/>
    <s v="NULL"/>
    <s v="NULL"/>
    <n v="1500"/>
    <n v="1"/>
    <s v="NULL"/>
    <s v="NULL"/>
    <s v="NULL"/>
    <n v="2.3599999999999999E-2"/>
    <n v="9161"/>
    <s v="NULL"/>
    <m/>
    <m/>
    <n v="26000"/>
  </r>
  <r>
    <x v="2"/>
    <x v="11"/>
    <s v="New England Commission on Higher Education"/>
    <n v="4"/>
    <n v="1"/>
    <n v="0.61599999999999999"/>
    <n v="20"/>
    <n v="26"/>
    <n v="1105"/>
    <n v="1395"/>
    <n v="22073"/>
    <n v="7250"/>
    <n v="22304"/>
    <n v="7830"/>
    <n v="0.6"/>
    <n v="0.70169999999999999"/>
    <n v="0.88859999999999995"/>
    <n v="86600"/>
    <n v="56900"/>
    <n v="124300"/>
    <n v="66300"/>
    <n v="27000"/>
    <m/>
    <n v="0.54920000000000002"/>
    <n v="2"/>
    <n v="96"/>
    <s v="NULL"/>
    <s v="NULL"/>
    <s v="NULL"/>
    <n v="1000"/>
    <n v="1"/>
    <s v="NULL"/>
    <s v="NULL"/>
    <s v="NULL"/>
    <n v="1.5800000000000002E-2"/>
    <n v="8702"/>
    <s v="NULL"/>
    <m/>
    <m/>
    <n v="27000"/>
  </r>
  <r>
    <x v="0"/>
    <x v="12"/>
    <s v="New England Commission on Higher Education"/>
    <n v="4"/>
    <n v="1"/>
    <n v="6.7000000000000004E-2"/>
    <n v="34"/>
    <n v="36"/>
    <n v="1547"/>
    <n v="4516"/>
    <n v="70240"/>
    <n v="53790"/>
    <n v="53790"/>
    <n v="19624"/>
    <n v="0.98850000000000005"/>
    <n v="0.95399999999999996"/>
    <n v="0.99460000000000004"/>
    <n v="111222"/>
    <n v="67120"/>
    <n v="169465"/>
    <n v="112623"/>
    <n v="13418"/>
    <n v="134.13558560000001"/>
    <n v="0.86909999999999998"/>
    <n v="2"/>
    <n v="6990"/>
    <s v="NECHE"/>
    <n v="0.9909"/>
    <n v="0.86019999999999996"/>
    <n v="820"/>
    <n v="1"/>
    <n v="0.58450000000000002"/>
    <n v="15387.5"/>
    <n v="37078"/>
    <n v="6.4000000000000003E-3"/>
    <n v="80756"/>
    <n v="0.94769999999999999"/>
    <n v="1242000"/>
    <n v="2490000"/>
    <n v="13418"/>
  </r>
  <r>
    <x v="1"/>
    <x v="12"/>
    <s v="New England Commission on Higher Education"/>
    <n v="4"/>
    <n v="1"/>
    <n v="6.7400000000000002E-2"/>
    <n v="34"/>
    <n v="36"/>
    <n v="1545"/>
    <n v="4550"/>
    <n v="67430"/>
    <n v="51832"/>
    <n v="51832"/>
    <n v="18852"/>
    <n v="0.98650000000000004"/>
    <n v="0.94159999999999999"/>
    <n v="0.98719999999999997"/>
    <n v="111222"/>
    <n v="67120"/>
    <n v="169465"/>
    <n v="112623"/>
    <n v="12500"/>
    <m/>
    <n v="0.85150000000000003"/>
    <n v="2"/>
    <n v="6972"/>
    <s v="NULL"/>
    <s v="NULL"/>
    <s v="NULL"/>
    <n v="800"/>
    <n v="1"/>
    <s v="NULL"/>
    <s v="NULL"/>
    <s v="NULL"/>
    <n v="9.7000000000000003E-3"/>
    <n v="81657"/>
    <s v="NULL"/>
    <m/>
    <m/>
    <n v="12500"/>
  </r>
  <r>
    <x v="2"/>
    <x v="12"/>
    <s v="New England Commission on Higher Education"/>
    <n v="4"/>
    <n v="1"/>
    <n v="7.8799999999999995E-2"/>
    <n v="33"/>
    <n v="35"/>
    <n v="1500"/>
    <n v="4476"/>
    <n v="59020"/>
    <n v="45016"/>
    <n v="45016"/>
    <n v="16314"/>
    <n v="0.98909999999999998"/>
    <n v="0.91300000000000003"/>
    <n v="0.98650000000000004"/>
    <n v="104700"/>
    <n v="63000"/>
    <n v="164900"/>
    <n v="82200"/>
    <n v="14539"/>
    <m/>
    <n v="0.81169999999999998"/>
    <n v="2"/>
    <n v="6807"/>
    <s v="NULL"/>
    <s v="NULL"/>
    <s v="NULL"/>
    <n v="1000"/>
    <n v="1"/>
    <s v="NULL"/>
    <s v="NULL"/>
    <s v="NULL"/>
    <n v="7.6E-3"/>
    <n v="62770"/>
    <s v="NULL"/>
    <m/>
    <m/>
    <n v="14539"/>
  </r>
  <r>
    <x v="0"/>
    <x v="13"/>
    <s v="Middle States Commission on Higher Education"/>
    <n v="4"/>
    <n v="2"/>
    <n v="5.7799999999999997E-2"/>
    <n v="33"/>
    <n v="35"/>
    <n v="1517"/>
    <n v="5308"/>
    <n v="70900"/>
    <n v="52800"/>
    <n v="52800"/>
    <n v="20724"/>
    <n v="0.83499999999999996"/>
    <n v="0.97899999999999998"/>
    <n v="0.9768"/>
    <n v="95689"/>
    <n v="52729"/>
    <n v="167686"/>
    <n v="84713"/>
    <n v="10450"/>
    <n v="104.4654099"/>
    <n v="0.89800000000000002"/>
    <n v="2"/>
    <n v="2997"/>
    <s v="MSACHE"/>
    <n v="0.9788"/>
    <n v="0.88560000000000005"/>
    <n v="1050"/>
    <n v="1"/>
    <n v="0.58450000000000002"/>
    <n v="15387.5"/>
    <n v="37078"/>
    <n v="0"/>
    <n v="60048"/>
    <n v="0.97119999999999995"/>
    <n v="1052000"/>
    <n v="2126000"/>
    <n v="10450"/>
  </r>
  <r>
    <x v="1"/>
    <x v="13"/>
    <s v="Middle States Commission on Higher Education"/>
    <n v="4"/>
    <n v="2"/>
    <n v="5.4800000000000001E-2"/>
    <n v="32"/>
    <n v="35"/>
    <n v="1503"/>
    <n v="5301"/>
    <n v="66950"/>
    <n v="50340"/>
    <n v="50340"/>
    <n v="20185"/>
    <n v="0.84360000000000002"/>
    <n v="0.96379999999999999"/>
    <n v="0.98080000000000001"/>
    <n v="95689"/>
    <n v="52729"/>
    <n v="167686"/>
    <n v="84713"/>
    <n v="10750"/>
    <m/>
    <n v="0.87380000000000002"/>
    <n v="2"/>
    <n v="2946"/>
    <s v="NULL"/>
    <s v="NULL"/>
    <s v="NULL"/>
    <n v="1050"/>
    <n v="1"/>
    <s v="NULL"/>
    <s v="NULL"/>
    <s v="NULL"/>
    <n v="0"/>
    <n v="58337"/>
    <s v="NULL"/>
    <m/>
    <m/>
    <n v="10750"/>
  </r>
  <r>
    <x v="2"/>
    <x v="13"/>
    <s v="Middle States Commission on Higher Education"/>
    <n v="4"/>
    <n v="2"/>
    <n v="7.4399999999999994E-2"/>
    <n v="31"/>
    <n v="35"/>
    <n v="1491"/>
    <n v="5258"/>
    <n v="57400"/>
    <n v="41820"/>
    <n v="41820"/>
    <n v="16242"/>
    <n v="0.85980000000000001"/>
    <n v="0.96779999999999999"/>
    <n v="0.97660000000000002"/>
    <n v="74700"/>
    <n v="52000"/>
    <n v="132100"/>
    <n v="60800"/>
    <n v="7500"/>
    <m/>
    <n v="0.90190000000000003"/>
    <n v="2"/>
    <n v="2697"/>
    <s v="NULL"/>
    <s v="NULL"/>
    <s v="NULL"/>
    <n v="1050"/>
    <n v="1"/>
    <s v="NULL"/>
    <s v="NULL"/>
    <s v="NULL"/>
    <n v="0"/>
    <n v="52224"/>
    <s v="NULL"/>
    <m/>
    <m/>
    <n v="7500"/>
  </r>
  <r>
    <x v="0"/>
    <x v="14"/>
    <s v="Western Association of Schools and Colleges Senior Colleges and University Commission"/>
    <n v="4"/>
    <n v="8"/>
    <n v="4.3400000000000001E-2"/>
    <n v="32"/>
    <n v="35"/>
    <n v="1503"/>
    <n v="6994"/>
    <n v="71587"/>
    <n v="53529"/>
    <n v="53529"/>
    <n v="20865"/>
    <n v="0.98809999999999998"/>
    <n v="0.94320000000000004"/>
    <n v="0.98760000000000003"/>
    <n v="97798"/>
    <n v="61965"/>
    <n v="172245"/>
    <n v="88873"/>
    <n v="12000"/>
    <n v="119.9602793"/>
    <n v="0.7288"/>
    <n v="2"/>
    <n v="10253"/>
    <s v="WASCSR"/>
    <n v="0.9879"/>
    <n v="0.73899999999999999"/>
    <n v="1245"/>
    <n v="1"/>
    <n v="0.58450000000000002"/>
    <n v="15387.5"/>
    <n v="37078"/>
    <n v="0"/>
    <n v="113338"/>
    <n v="0.94350000000000001"/>
    <n v="1102000"/>
    <n v="2200000"/>
    <n v="12000"/>
  </r>
  <r>
    <x v="1"/>
    <x v="14"/>
    <s v="Western Association of Schools and Colleges Senior Colleges and University Commission"/>
    <n v="4"/>
    <n v="8"/>
    <n v="4.36E-2"/>
    <n v="32"/>
    <n v="35"/>
    <n v="1497"/>
    <n v="7083"/>
    <n v="69109"/>
    <n v="51354"/>
    <n v="51354"/>
    <n v="20279"/>
    <n v="0.98529999999999995"/>
    <n v="0.94379999999999997"/>
    <n v="0.98819999999999997"/>
    <n v="97798"/>
    <n v="61965"/>
    <n v="172245"/>
    <n v="88873"/>
    <n v="11750"/>
    <m/>
    <n v="0.74860000000000004"/>
    <n v="2"/>
    <n v="10294"/>
    <s v="NULL"/>
    <s v="NULL"/>
    <s v="NULL"/>
    <n v="1455"/>
    <n v="1"/>
    <s v="NULL"/>
    <s v="NULL"/>
    <s v="NULL"/>
    <n v="0"/>
    <n v="108509"/>
    <s v="NULL"/>
    <m/>
    <m/>
    <n v="11750"/>
  </r>
  <r>
    <x v="2"/>
    <x v="14"/>
    <s v="Western Association of Schools and Colleges Senior Colleges and University Commission"/>
    <n v="4"/>
    <n v="8"/>
    <n v="5.0900000000000001E-2"/>
    <n v="31"/>
    <n v="34"/>
    <n v="1465"/>
    <n v="7018"/>
    <n v="60311"/>
    <n v="45195"/>
    <n v="45195"/>
    <n v="20650"/>
    <n v="0.97889999999999999"/>
    <n v="0.94599999999999995"/>
    <n v="0.98450000000000004"/>
    <n v="94000"/>
    <n v="57000"/>
    <n v="164000"/>
    <n v="70400"/>
    <n v="12051"/>
    <m/>
    <n v="0.76219999999999999"/>
    <n v="2"/>
    <n v="9944"/>
    <s v="NULL"/>
    <s v="NULL"/>
    <s v="NULL"/>
    <n v="1425"/>
    <n v="1"/>
    <s v="NULL"/>
    <s v="NULL"/>
    <s v="NULL"/>
    <n v="0"/>
    <n v="93146"/>
    <s v="NULL"/>
    <m/>
    <m/>
    <n v="12051"/>
  </r>
  <r>
    <x v="0"/>
    <x v="15"/>
    <s v="Middle States Commission on Higher Education"/>
    <n v="4"/>
    <n v="2"/>
    <n v="0.39960000000000001"/>
    <n v="31"/>
    <n v="34"/>
    <n v="1429"/>
    <n v="3641"/>
    <n v="68734"/>
    <n v="54014"/>
    <n v="54014"/>
    <n v="15318"/>
    <n v="1"/>
    <n v="0.84730000000000005"/>
    <n v="0.93940000000000001"/>
    <n v="98159"/>
    <n v="72669"/>
    <n v="127298"/>
    <n v="82237"/>
    <n v="27000"/>
    <n v="269.91062829999998"/>
    <n v="0.45660000000000001"/>
    <n v="2"/>
    <n v="3624"/>
    <s v="MSACHE"/>
    <n v="0.94230000000000003"/>
    <n v="0.45150000000000001"/>
    <n v="1200"/>
    <n v="5"/>
    <n v="0.58450000000000002"/>
    <n v="15387.5"/>
    <n v="37078"/>
    <n v="0"/>
    <n v="12504"/>
    <n v="0.86080000000000001"/>
    <n v="945000"/>
    <n v="2047000"/>
    <n v="27000"/>
  </r>
  <r>
    <x v="1"/>
    <x v="15"/>
    <s v="Middle States Commission on Higher Education"/>
    <n v="4"/>
    <n v="2"/>
    <n v="0.41420000000000001"/>
    <n v="30"/>
    <n v="33"/>
    <n v="1412"/>
    <n v="3420"/>
    <n v="66642"/>
    <n v="52202"/>
    <n v="52202"/>
    <n v="13258"/>
    <n v="1"/>
    <n v="0.87460000000000004"/>
    <n v="0.94610000000000005"/>
    <n v="98159"/>
    <n v="72669"/>
    <n v="127298"/>
    <n v="82237"/>
    <n v="26950"/>
    <m/>
    <n v="0.44629999999999997"/>
    <n v="2"/>
    <n v="3498"/>
    <s v="NULL"/>
    <s v="NULL"/>
    <s v="NULL"/>
    <n v="1200"/>
    <n v="5"/>
    <s v="NULL"/>
    <s v="NULL"/>
    <s v="NULL"/>
    <n v="0"/>
    <n v="11323"/>
    <s v="NULL"/>
    <m/>
    <m/>
    <n v="26950"/>
  </r>
  <r>
    <x v="2"/>
    <x v="15"/>
    <s v="Middle States Commission on Higher Education"/>
    <n v="4"/>
    <n v="2"/>
    <n v="0.43780000000000002"/>
    <n v="29"/>
    <n v="32"/>
    <n v="1346"/>
    <n v="2842"/>
    <n v="59384"/>
    <n v="45366"/>
    <n v="45366"/>
    <n v="11554"/>
    <n v="1"/>
    <n v="0.82099999999999995"/>
    <n v="0.9244"/>
    <n v="89200"/>
    <n v="64100"/>
    <n v="109200"/>
    <n v="68600"/>
    <n v="27000"/>
    <m/>
    <n v="0.40410000000000001"/>
    <n v="2"/>
    <n v="3233"/>
    <s v="NULL"/>
    <s v="NULL"/>
    <s v="NULL"/>
    <n v="950"/>
    <n v="1"/>
    <s v="NULL"/>
    <s v="NULL"/>
    <s v="NULL"/>
    <n v="4.0000000000000002E-4"/>
    <n v="15622"/>
    <s v="NULL"/>
    <m/>
    <m/>
    <n v="27000"/>
  </r>
  <r>
    <x v="0"/>
    <x v="16"/>
    <s v="Middle States Commission on Higher Education"/>
    <n v="4"/>
    <n v="2"/>
    <n v="7.6600000000000001E-2"/>
    <n v="33"/>
    <n v="35"/>
    <n v="1511"/>
    <n v="10774"/>
    <n v="75303"/>
    <n v="57770"/>
    <n v="57770"/>
    <n v="18277"/>
    <n v="0.77790000000000004"/>
    <n v="0.96"/>
    <n v="0.98080000000000001"/>
    <n v="103246"/>
    <n v="65218"/>
    <n v="174907"/>
    <n v="80445"/>
    <n v="16763"/>
    <n v="167.5745134"/>
    <n v="0.85709999999999997"/>
    <n v="2"/>
    <n v="14803"/>
    <s v="MSACHE"/>
    <n v="0.98209999999999997"/>
    <n v="0.85460000000000003"/>
    <n v="1358"/>
    <n v="1"/>
    <n v="0.58450000000000002"/>
    <n v="15387.5"/>
    <n v="37078"/>
    <n v="5.3699999999999998E-2"/>
    <n v="56874"/>
    <n v="0.95740000000000003"/>
    <n v="1053000"/>
    <n v="2211000"/>
    <n v="16763"/>
  </r>
  <r>
    <x v="1"/>
    <x v="16"/>
    <s v="Middle States Commission on Higher Education"/>
    <n v="4"/>
    <n v="2"/>
    <n v="8.4099999999999994E-2"/>
    <n v="32"/>
    <n v="35"/>
    <n v="1492"/>
    <n v="10764"/>
    <n v="72584"/>
    <n v="55584"/>
    <n v="55584"/>
    <n v="17887"/>
    <n v="0.73950000000000005"/>
    <n v="0.95489999999999997"/>
    <n v="0.98340000000000005"/>
    <n v="103246"/>
    <n v="65218"/>
    <n v="174907"/>
    <n v="80445"/>
    <n v="18250"/>
    <m/>
    <n v="0.85209999999999997"/>
    <n v="2"/>
    <n v="14009"/>
    <s v="NULL"/>
    <s v="NULL"/>
    <s v="NULL"/>
    <n v="1318"/>
    <n v="1"/>
    <s v="NULL"/>
    <s v="NULL"/>
    <s v="NULL"/>
    <n v="3.7900000000000003E-2"/>
    <n v="54553"/>
    <s v="NULL"/>
    <m/>
    <m/>
    <n v="18250"/>
  </r>
  <r>
    <x v="2"/>
    <x v="16"/>
    <s v="Middle States Commission on Higher Education"/>
    <n v="4"/>
    <n v="2"/>
    <n v="0.1037"/>
    <n v="31"/>
    <n v="34"/>
    <n v="1452"/>
    <n v="10678"/>
    <n v="61800"/>
    <n v="47668"/>
    <n v="47668"/>
    <n v="15855"/>
    <n v="0.71579999999999999"/>
    <n v="0.95609999999999995"/>
    <n v="0.97440000000000004"/>
    <n v="85900"/>
    <n v="55100"/>
    <n v="151600"/>
    <n v="71600"/>
    <n v="13750"/>
    <m/>
    <n v="0.86870000000000003"/>
    <n v="2"/>
    <n v="13258"/>
    <s v="NULL"/>
    <s v="NULL"/>
    <s v="NULL"/>
    <n v="1220"/>
    <n v="1"/>
    <s v="NULL"/>
    <s v="NULL"/>
    <s v="NULL"/>
    <n v="4.4299999999999999E-2"/>
    <n v="49018"/>
    <s v="NULL"/>
    <m/>
    <m/>
    <n v="13750"/>
  </r>
  <r>
    <x v="0"/>
    <x v="17"/>
    <s v="New England Commission on Higher Education"/>
    <n v="4"/>
    <n v="1"/>
    <n v="6.08E-2"/>
    <n v="33"/>
    <n v="35"/>
    <n v="1517"/>
    <n v="6089"/>
    <n v="73900"/>
    <n v="55500"/>
    <n v="55500"/>
    <n v="19830"/>
    <n v="0.71699999999999997"/>
    <n v="0.97199999999999998"/>
    <n v="0.98919999999999997"/>
    <n v="88655"/>
    <n v="60311"/>
    <n v="146102"/>
    <n v="72046"/>
    <n v="13142"/>
    <n v="131.37649920000001"/>
    <n v="0.87770000000000004"/>
    <n v="2"/>
    <n v="7517"/>
    <s v="NECHE"/>
    <n v="0.98919999999999997"/>
    <n v="0.87719999999999998"/>
    <n v="1050"/>
    <n v="1"/>
    <n v="0.58450000000000002"/>
    <n v="15387.5"/>
    <n v="37078"/>
    <n v="2.0000000000000001E-4"/>
    <n v="57231"/>
    <n v="0.96899999999999997"/>
    <n v="922000"/>
    <n v="1917000"/>
    <n v="13142"/>
  </r>
  <r>
    <x v="1"/>
    <x v="17"/>
    <s v="New England Commission on Higher Education"/>
    <n v="4"/>
    <n v="1"/>
    <n v="6.3500000000000001E-2"/>
    <n v="33"/>
    <n v="35"/>
    <n v="1517"/>
    <n v="5963"/>
    <n v="71290"/>
    <n v="53430"/>
    <n v="53430"/>
    <n v="19093"/>
    <n v="0.71940000000000004"/>
    <n v="0.96599999999999997"/>
    <n v="0.98919999999999997"/>
    <n v="88655"/>
    <n v="60311"/>
    <n v="146102"/>
    <n v="72046"/>
    <n v="13060"/>
    <m/>
    <n v="0.87670000000000003"/>
    <n v="2"/>
    <n v="7469"/>
    <s v="NULL"/>
    <s v="NULL"/>
    <s v="NULL"/>
    <n v="3750"/>
    <n v="1"/>
    <s v="NULL"/>
    <s v="NULL"/>
    <s v="NULL"/>
    <n v="4.1999999999999997E-3"/>
    <n v="65270"/>
    <s v="NULL"/>
    <m/>
    <m/>
    <n v="13060"/>
  </r>
  <r>
    <x v="2"/>
    <x v="17"/>
    <s v="New England Commission on Higher Education"/>
    <n v="4"/>
    <n v="1"/>
    <n v="6.3E-2"/>
    <n v="31"/>
    <n v="35"/>
    <n v="1493"/>
    <n v="5473"/>
    <n v="61620"/>
    <n v="45800"/>
    <n v="45800"/>
    <n v="16529"/>
    <n v="0.73950000000000005"/>
    <n v="0.96199999999999997"/>
    <n v="0.98380000000000001"/>
    <n v="83200"/>
    <n v="52200"/>
    <n v="153300"/>
    <n v="56600"/>
    <n v="13632"/>
    <m/>
    <n v="0.87390000000000001"/>
    <n v="2"/>
    <n v="6859"/>
    <s v="NULL"/>
    <s v="NULL"/>
    <s v="NULL"/>
    <n v="3450"/>
    <n v="1"/>
    <s v="NULL"/>
    <s v="NULL"/>
    <s v="NULL"/>
    <n v="1.1000000000000001E-3"/>
    <n v="107982"/>
    <s v="NULL"/>
    <m/>
    <m/>
    <n v="1363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r>
  <r>
    <x v="1"/>
    <x v="1"/>
  </r>
  <r>
    <x v="2"/>
    <x v="2"/>
  </r>
  <r>
    <x v="3"/>
    <x v="3"/>
  </r>
  <r>
    <x v="4"/>
    <x v="4"/>
  </r>
  <r>
    <x v="5"/>
    <x v="5"/>
  </r>
  <r>
    <x v="6"/>
    <x v="6"/>
  </r>
  <r>
    <x v="7"/>
    <x v="7"/>
  </r>
  <r>
    <x v="8"/>
    <x v="8"/>
  </r>
  <r>
    <x v="9"/>
    <x v="9"/>
  </r>
  <r>
    <x v="10"/>
    <x v="10"/>
  </r>
  <r>
    <x v="11"/>
    <x v="11"/>
  </r>
  <r>
    <x v="12"/>
    <x v="12"/>
  </r>
  <r>
    <x v="13"/>
    <x v="13"/>
  </r>
  <r>
    <x v="14"/>
    <x v="14"/>
  </r>
  <r>
    <x v="15"/>
    <x v="15"/>
  </r>
  <r>
    <x v="16"/>
    <x v="16"/>
  </r>
  <r>
    <x v="17"/>
    <x v="17"/>
  </r>
  <r>
    <x v="18"/>
    <x v="18"/>
  </r>
  <r>
    <x v="19"/>
    <x v="19"/>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r>
  <r>
    <x v="1"/>
    <x v="1"/>
  </r>
  <r>
    <x v="2"/>
    <x v="2"/>
  </r>
  <r>
    <x v="3"/>
    <x v="3"/>
  </r>
  <r>
    <x v="4"/>
    <x v="4"/>
  </r>
  <r>
    <x v="5"/>
    <x v="5"/>
  </r>
  <r>
    <x v="6"/>
    <x v="6"/>
  </r>
  <r>
    <x v="7"/>
    <x v="7"/>
  </r>
  <r>
    <x v="8"/>
    <x v="8"/>
  </r>
  <r>
    <x v="9"/>
    <x v="9"/>
  </r>
  <r>
    <x v="10"/>
    <x v="10"/>
  </r>
  <r>
    <x v="11"/>
    <x v="11"/>
  </r>
  <r>
    <x v="12"/>
    <x v="12"/>
  </r>
  <r>
    <x v="13"/>
    <x v="13"/>
  </r>
  <r>
    <x v="14"/>
    <x v="14"/>
  </r>
  <r>
    <x v="15"/>
    <x v="15"/>
  </r>
  <r>
    <x v="16"/>
    <x v="16"/>
  </r>
  <r>
    <x v="17"/>
    <x v="17"/>
  </r>
  <r>
    <x v="18"/>
    <x v="18"/>
  </r>
  <r>
    <x v="19"/>
    <x v="19"/>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r>
  <r>
    <x v="1"/>
    <x v="1"/>
  </r>
  <r>
    <x v="2"/>
    <x v="2"/>
  </r>
  <r>
    <x v="3"/>
    <x v="3"/>
  </r>
  <r>
    <x v="4"/>
    <x v="4"/>
  </r>
  <r>
    <x v="5"/>
    <x v="5"/>
  </r>
  <r>
    <x v="6"/>
    <x v="6"/>
  </r>
  <r>
    <x v="7"/>
    <x v="7"/>
  </r>
  <r>
    <x v="8"/>
    <x v="8"/>
  </r>
  <r>
    <x v="9"/>
    <x v="9"/>
  </r>
  <r>
    <x v="10"/>
    <x v="10"/>
  </r>
  <r>
    <x v="11"/>
    <x v="11"/>
  </r>
  <r>
    <x v="12"/>
    <x v="12"/>
  </r>
  <r>
    <x v="13"/>
    <x v="13"/>
  </r>
  <r>
    <x v="14"/>
    <x v="13"/>
  </r>
  <r>
    <x v="15"/>
    <x v="14"/>
  </r>
  <r>
    <x v="16"/>
    <x v="15"/>
  </r>
  <r>
    <x v="17"/>
    <x v="16"/>
  </r>
  <r>
    <x v="18"/>
    <x v="17"/>
  </r>
  <r>
    <x v="19"/>
    <x v="18"/>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r>
  <r>
    <x v="1"/>
    <x v="1"/>
  </r>
  <r>
    <x v="2"/>
    <x v="2"/>
  </r>
  <r>
    <x v="3"/>
    <x v="3"/>
  </r>
  <r>
    <x v="4"/>
    <x v="4"/>
  </r>
  <r>
    <x v="5"/>
    <x v="5"/>
  </r>
  <r>
    <x v="6"/>
    <x v="6"/>
  </r>
  <r>
    <x v="7"/>
    <x v="7"/>
  </r>
  <r>
    <x v="8"/>
    <x v="8"/>
  </r>
  <r>
    <x v="9"/>
    <x v="9"/>
  </r>
  <r>
    <x v="10"/>
    <x v="10"/>
  </r>
  <r>
    <x v="11"/>
    <x v="11"/>
  </r>
  <r>
    <x v="12"/>
    <x v="12"/>
  </r>
  <r>
    <x v="13"/>
    <x v="13"/>
  </r>
  <r>
    <x v="14"/>
    <x v="14"/>
  </r>
  <r>
    <x v="15"/>
    <x v="15"/>
  </r>
  <r>
    <x v="16"/>
    <x v="16"/>
  </r>
  <r>
    <x v="17"/>
    <x v="17"/>
  </r>
  <r>
    <x v="18"/>
    <x v="18"/>
  </r>
  <r>
    <x v="19"/>
    <x v="19"/>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r>
  <r>
    <x v="1"/>
    <x v="1"/>
  </r>
  <r>
    <x v="2"/>
    <x v="2"/>
  </r>
  <r>
    <x v="3"/>
    <x v="3"/>
  </r>
  <r>
    <x v="4"/>
    <x v="4"/>
  </r>
  <r>
    <x v="5"/>
    <x v="5"/>
  </r>
  <r>
    <x v="6"/>
    <x v="6"/>
  </r>
  <r>
    <x v="7"/>
    <x v="7"/>
  </r>
  <r>
    <x v="8"/>
    <x v="8"/>
  </r>
  <r>
    <x v="9"/>
    <x v="9"/>
  </r>
  <r>
    <x v="10"/>
    <x v="10"/>
  </r>
  <r>
    <x v="11"/>
    <x v="11"/>
  </r>
  <r>
    <x v="12"/>
    <x v="12"/>
  </r>
  <r>
    <x v="13"/>
    <x v="13"/>
  </r>
  <r>
    <x v="14"/>
    <x v="14"/>
  </r>
  <r>
    <x v="15"/>
    <x v="15"/>
  </r>
  <r>
    <x v="16"/>
    <x v="16"/>
  </r>
  <r>
    <x v="17"/>
    <x v="17"/>
  </r>
  <r>
    <x v="18"/>
    <x v="18"/>
  </r>
  <r>
    <x v="19"/>
    <x v="19"/>
  </r>
</pivotCacheRecords>
</file>

<file path=xl/pivotCache/pivotCacheRecords7.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r>
  <r>
    <x v="1"/>
    <x v="1"/>
  </r>
  <r>
    <x v="2"/>
    <x v="2"/>
  </r>
  <r>
    <x v="3"/>
    <x v="3"/>
  </r>
  <r>
    <x v="4"/>
    <x v="4"/>
  </r>
  <r>
    <x v="5"/>
    <x v="5"/>
  </r>
  <r>
    <x v="6"/>
    <x v="6"/>
  </r>
  <r>
    <x v="7"/>
    <x v="7"/>
  </r>
  <r>
    <x v="8"/>
    <x v="8"/>
  </r>
  <r>
    <x v="9"/>
    <x v="9"/>
  </r>
  <r>
    <x v="10"/>
    <x v="10"/>
  </r>
  <r>
    <x v="11"/>
    <x v="11"/>
  </r>
  <r>
    <x v="12"/>
    <x v="12"/>
  </r>
  <r>
    <x v="13"/>
    <x v="13"/>
  </r>
  <r>
    <x v="14"/>
    <x v="14"/>
  </r>
  <r>
    <x v="15"/>
    <x v="15"/>
  </r>
  <r>
    <x v="16"/>
    <x v="16"/>
  </r>
  <r>
    <x v="17"/>
    <x v="17"/>
  </r>
  <r>
    <x v="18"/>
    <x v="18"/>
  </r>
  <r>
    <x v="19"/>
    <x v="19"/>
  </r>
</pivotCacheRecords>
</file>

<file path=xl/pivotCache/pivotCacheRecords8.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r>
  <r>
    <x v="1"/>
    <x v="1"/>
  </r>
  <r>
    <x v="2"/>
    <x v="2"/>
  </r>
  <r>
    <x v="3"/>
    <x v="3"/>
  </r>
  <r>
    <x v="4"/>
    <x v="4"/>
  </r>
  <r>
    <x v="5"/>
    <x v="5"/>
  </r>
  <r>
    <x v="6"/>
    <x v="6"/>
  </r>
  <r>
    <x v="7"/>
    <x v="7"/>
  </r>
  <r>
    <x v="8"/>
    <x v="8"/>
  </r>
  <r>
    <x v="9"/>
    <x v="9"/>
  </r>
  <r>
    <x v="10"/>
    <x v="10"/>
  </r>
  <r>
    <x v="11"/>
    <x v="11"/>
  </r>
  <r>
    <x v="12"/>
    <x v="12"/>
  </r>
  <r>
    <x v="13"/>
    <x v="13"/>
  </r>
  <r>
    <x v="14"/>
    <x v="14"/>
  </r>
  <r>
    <x v="15"/>
    <x v="15"/>
  </r>
  <r>
    <x v="16"/>
    <x v="16"/>
  </r>
  <r>
    <x v="17"/>
    <x v="17"/>
  </r>
  <r>
    <x v="18"/>
    <x v="18"/>
  </r>
  <r>
    <x v="19"/>
    <x v="19"/>
  </r>
</pivotCacheRecords>
</file>

<file path=xl/pivotCache/pivotCacheRecords9.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x v="0"/>
  </r>
  <r>
    <x v="1"/>
    <x v="1"/>
  </r>
  <r>
    <x v="2"/>
    <x v="2"/>
  </r>
  <r>
    <x v="3"/>
    <x v="3"/>
  </r>
  <r>
    <x v="4"/>
    <x v="4"/>
  </r>
  <r>
    <x v="5"/>
    <x v="5"/>
  </r>
  <r>
    <x v="6"/>
    <x v="6"/>
  </r>
  <r>
    <x v="7"/>
    <x v="7"/>
  </r>
  <r>
    <x v="8"/>
    <x v="8"/>
  </r>
  <r>
    <x v="9"/>
    <x v="9"/>
  </r>
  <r>
    <x v="10"/>
    <x v="10"/>
  </r>
  <r>
    <x v="11"/>
    <x v="11"/>
  </r>
  <r>
    <x v="12"/>
    <x v="12"/>
  </r>
  <r>
    <x v="13"/>
    <x v="13"/>
  </r>
  <r>
    <x v="14"/>
    <x v="14"/>
  </r>
  <r>
    <x v="15"/>
    <x v="15"/>
  </r>
  <r>
    <x v="16"/>
    <x v="16"/>
  </r>
  <r>
    <x v="17"/>
    <x v="17"/>
  </r>
  <r>
    <x v="18"/>
    <x v="18"/>
  </r>
  <r>
    <x v="19"/>
    <x v="1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8D492EB-FA93-9249-8B3D-6B71DE8988E3}" name="PivotTable10" cacheId="6"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2" rowHeaderCaption="Institution">
  <location ref="D49:E69" firstHeaderRow="1" firstDataRow="1" firstDataCol="1"/>
  <pivotFields count="2">
    <pivotField axis="axisRow" showAll="0" sortType="descending">
      <items count="21">
        <item x="1"/>
        <item x="13"/>
        <item x="5"/>
        <item x="14"/>
        <item x="18"/>
        <item x="16"/>
        <item x="12"/>
        <item x="17"/>
        <item x="19"/>
        <item x="3"/>
        <item x="0"/>
        <item x="10"/>
        <item x="7"/>
        <item x="6"/>
        <item x="4"/>
        <item x="8"/>
        <item x="15"/>
        <item x="2"/>
        <item x="9"/>
        <item x="11"/>
        <item t="default"/>
      </items>
      <autoSortScope>
        <pivotArea dataOnly="0" outline="0" fieldPosition="0">
          <references count="1">
            <reference field="4294967294" count="1" selected="0">
              <x v="0"/>
            </reference>
          </references>
        </pivotArea>
      </autoSortScope>
    </pivotField>
    <pivotField dataField="1" showAll="0">
      <items count="21">
        <item x="19"/>
        <item x="18"/>
        <item x="17"/>
        <item x="16"/>
        <item x="15"/>
        <item x="14"/>
        <item x="13"/>
        <item x="12"/>
        <item x="11"/>
        <item x="10"/>
        <item x="9"/>
        <item x="8"/>
        <item x="7"/>
        <item x="6"/>
        <item x="5"/>
        <item x="4"/>
        <item x="3"/>
        <item x="2"/>
        <item x="1"/>
        <item x="0"/>
        <item t="default"/>
      </items>
    </pivotField>
  </pivotFields>
  <rowFields count="1">
    <field x="0"/>
  </rowFields>
  <rowItems count="20">
    <i>
      <x v="10"/>
    </i>
    <i>
      <x/>
    </i>
    <i>
      <x v="17"/>
    </i>
    <i>
      <x v="9"/>
    </i>
    <i>
      <x v="14"/>
    </i>
    <i>
      <x v="2"/>
    </i>
    <i>
      <x v="13"/>
    </i>
    <i>
      <x v="12"/>
    </i>
    <i>
      <x v="15"/>
    </i>
    <i>
      <x v="18"/>
    </i>
    <i>
      <x v="11"/>
    </i>
    <i>
      <x v="19"/>
    </i>
    <i>
      <x v="6"/>
    </i>
    <i>
      <x v="1"/>
    </i>
    <i>
      <x v="3"/>
    </i>
    <i>
      <x v="16"/>
    </i>
    <i>
      <x v="5"/>
    </i>
    <i>
      <x v="7"/>
    </i>
    <i>
      <x v="4"/>
    </i>
    <i>
      <x v="8"/>
    </i>
  </rowItems>
  <colItems count="1">
    <i/>
  </colItems>
  <dataFields count="1">
    <dataField name="Sum of PCT25_EARN_WNE_P10" fld="1" baseField="0" baseItem="0"/>
  </dataFields>
  <formats count="11">
    <format dxfId="42">
      <pivotArea dataOnly="0" labelOnly="1" outline="0" axis="axisValues" fieldPosition="0"/>
    </format>
    <format dxfId="41">
      <pivotArea type="all" dataOnly="0" outline="0" fieldPosition="0"/>
    </format>
    <format dxfId="40">
      <pivotArea outline="0" collapsedLevelsAreSubtotals="1" fieldPosition="0"/>
    </format>
    <format dxfId="39">
      <pivotArea field="0" type="button" dataOnly="0" labelOnly="1" outline="0" axis="axisRow" fieldPosition="0"/>
    </format>
    <format dxfId="38">
      <pivotArea dataOnly="0" labelOnly="1" fieldPosition="0">
        <references count="1">
          <reference field="0" count="0"/>
        </references>
      </pivotArea>
    </format>
    <format dxfId="37">
      <pivotArea dataOnly="0" labelOnly="1" outline="0" axis="axisValues" fieldPosition="0"/>
    </format>
    <format dxfId="36">
      <pivotArea type="all" dataOnly="0" outline="0" fieldPosition="0"/>
    </format>
    <format dxfId="35">
      <pivotArea outline="0" collapsedLevelsAreSubtotals="1" fieldPosition="0"/>
    </format>
    <format dxfId="34">
      <pivotArea field="0" type="button" dataOnly="0" labelOnly="1" outline="0" axis="axisRow" fieldPosition="0"/>
    </format>
    <format dxfId="33">
      <pivotArea dataOnly="0" labelOnly="1" fieldPosition="0">
        <references count="1">
          <reference field="0" count="0"/>
        </references>
      </pivotArea>
    </format>
    <format dxfId="32">
      <pivotArea dataOnly="0" labelOnly="1" outline="0" axis="axisValues" fieldPosition="0"/>
    </format>
  </formats>
  <chartFormats count="1">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06681B4-31ED-A44B-88D7-CCB6FC67FE6A}" name="PivotTable6" cacheId="10"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2" rowHeaderCaption="Institution">
  <location ref="D27:E47" firstHeaderRow="1" firstDataRow="1" firstDataCol="1"/>
  <pivotFields count="2">
    <pivotField axis="axisRow" showAll="0" sortType="descending">
      <items count="21">
        <item x="6"/>
        <item x="1"/>
        <item x="10"/>
        <item x="7"/>
        <item x="18"/>
        <item x="19"/>
        <item n="Columbia University in the City of NY" x="15"/>
        <item x="16"/>
        <item x="12"/>
        <item x="8"/>
        <item x="2"/>
        <item x="9"/>
        <item x="0"/>
        <item x="14"/>
        <item x="5"/>
        <item x="3"/>
        <item x="13"/>
        <item n="U.S. Merchant Marine Academy" x="11"/>
        <item x="4"/>
        <item x="17"/>
        <item t="default"/>
      </items>
      <autoSortScope>
        <pivotArea dataOnly="0" outline="0" fieldPosition="0">
          <references count="1">
            <reference field="4294967294" count="1" selected="0">
              <x v="0"/>
            </reference>
          </references>
        </pivotArea>
      </autoSortScope>
    </pivotField>
    <pivotField dataField="1" showAll="0"/>
  </pivotFields>
  <rowFields count="1">
    <field x="0"/>
  </rowFields>
  <rowItems count="20">
    <i>
      <x v="12"/>
    </i>
    <i>
      <x v="1"/>
    </i>
    <i>
      <x v="10"/>
    </i>
    <i>
      <x v="15"/>
    </i>
    <i>
      <x v="18"/>
    </i>
    <i>
      <x v="14"/>
    </i>
    <i>
      <x/>
    </i>
    <i>
      <x v="3"/>
    </i>
    <i>
      <x v="9"/>
    </i>
    <i>
      <x v="11"/>
    </i>
    <i>
      <x v="2"/>
    </i>
    <i>
      <x v="17"/>
    </i>
    <i>
      <x v="16"/>
    </i>
    <i>
      <x v="8"/>
    </i>
    <i>
      <x v="13"/>
    </i>
    <i>
      <x v="6"/>
    </i>
    <i>
      <x v="7"/>
    </i>
    <i>
      <x v="19"/>
    </i>
    <i>
      <x v="4"/>
    </i>
    <i>
      <x v="5"/>
    </i>
  </rowItems>
  <colItems count="1">
    <i/>
  </colItems>
  <dataFields count="1">
    <dataField name="Sum of 20-year NPV" fld="1" baseField="0" baseItem="0"/>
  </dataFields>
  <formats count="13">
    <format dxfId="153">
      <pivotArea dataOnly="0" labelOnly="1" outline="0" axis="axisValues" fieldPosition="0"/>
    </format>
    <format dxfId="152">
      <pivotArea type="all" dataOnly="0" outline="0" fieldPosition="0"/>
    </format>
    <format dxfId="151">
      <pivotArea outline="0" collapsedLevelsAreSubtotals="1" fieldPosition="0"/>
    </format>
    <format dxfId="150">
      <pivotArea field="0" type="button" dataOnly="0" labelOnly="1" outline="0" axis="axisRow" fieldPosition="0"/>
    </format>
    <format dxfId="149">
      <pivotArea dataOnly="0" labelOnly="1" fieldPosition="0">
        <references count="1">
          <reference field="0" count="0"/>
        </references>
      </pivotArea>
    </format>
    <format dxfId="148">
      <pivotArea dataOnly="0" labelOnly="1" outline="0" axis="axisValues" fieldPosition="0"/>
    </format>
    <format dxfId="147">
      <pivotArea type="all" dataOnly="0" outline="0" fieldPosition="0"/>
    </format>
    <format dxfId="146">
      <pivotArea outline="0" collapsedLevelsAreSubtotals="1" fieldPosition="0"/>
    </format>
    <format dxfId="145">
      <pivotArea field="0" type="button" dataOnly="0" labelOnly="1" outline="0" axis="axisRow" fieldPosition="0"/>
    </format>
    <format dxfId="144">
      <pivotArea dataOnly="0" labelOnly="1" fieldPosition="0">
        <references count="1">
          <reference field="0" count="0"/>
        </references>
      </pivotArea>
    </format>
    <format dxfId="143">
      <pivotArea dataOnly="0" labelOnly="1" outline="0" axis="axisValues" fieldPosition="0"/>
    </format>
    <format dxfId="142">
      <pivotArea outline="0" collapsedLevelsAreSubtotals="1" fieldPosition="0"/>
    </format>
    <format dxfId="141">
      <pivotArea dataOnly="0" labelOnly="1" outline="0" axis="axisValues" fieldPosition="0"/>
    </format>
  </formats>
  <chartFormats count="1">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B0F597F-724E-1044-AB73-21C61A03696C}" name="PivotTable8" cacheId="5"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3" rowHeaderCaption="Institution">
  <location ref="J27:K47" firstHeaderRow="1" firstDataRow="1" firstDataCol="1"/>
  <pivotFields count="2">
    <pivotField axis="axisRow" showAll="0" sortType="descending">
      <items count="21">
        <item x="15"/>
        <item x="0"/>
        <item x="5"/>
        <item x="8"/>
        <item n="Columbia University in the City of NY" x="11"/>
        <item x="13"/>
        <item x="14"/>
        <item x="17"/>
        <item x="2"/>
        <item x="18"/>
        <item x="10"/>
        <item x="1"/>
        <item x="12"/>
        <item x="6"/>
        <item x="16"/>
        <item x="3"/>
        <item x="7"/>
        <item n="U.S. Merchant Marine Academy" x="4"/>
        <item x="9"/>
        <item x="19"/>
        <item t="default"/>
      </items>
      <autoSortScope>
        <pivotArea dataOnly="0" outline="0" fieldPosition="0">
          <references count="1">
            <reference field="4294967294" count="1" selected="0">
              <x v="0"/>
            </reference>
          </references>
        </pivotArea>
      </autoSortScope>
    </pivotField>
    <pivotField dataField="1" showAll="0">
      <items count="21">
        <item x="19"/>
        <item x="18"/>
        <item x="17"/>
        <item x="16"/>
        <item x="15"/>
        <item x="14"/>
        <item x="13"/>
        <item x="12"/>
        <item x="11"/>
        <item x="10"/>
        <item x="9"/>
        <item x="8"/>
        <item x="7"/>
        <item x="6"/>
        <item x="5"/>
        <item x="4"/>
        <item x="3"/>
        <item x="2"/>
        <item x="1"/>
        <item x="0"/>
        <item t="default"/>
      </items>
    </pivotField>
  </pivotFields>
  <rowFields count="1">
    <field x="0"/>
  </rowFields>
  <rowItems count="20">
    <i>
      <x v="1"/>
    </i>
    <i>
      <x v="11"/>
    </i>
    <i>
      <x v="8"/>
    </i>
    <i>
      <x v="15"/>
    </i>
    <i>
      <x v="17"/>
    </i>
    <i>
      <x v="2"/>
    </i>
    <i>
      <x v="13"/>
    </i>
    <i>
      <x v="16"/>
    </i>
    <i>
      <x v="3"/>
    </i>
    <i>
      <x v="18"/>
    </i>
    <i>
      <x v="10"/>
    </i>
    <i>
      <x v="4"/>
    </i>
    <i>
      <x v="12"/>
    </i>
    <i>
      <x v="5"/>
    </i>
    <i>
      <x v="6"/>
    </i>
    <i>
      <x/>
    </i>
    <i>
      <x v="14"/>
    </i>
    <i>
      <x v="7"/>
    </i>
    <i>
      <x v="9"/>
    </i>
    <i>
      <x v="19"/>
    </i>
  </rowItems>
  <colItems count="1">
    <i/>
  </colItems>
  <dataFields count="1">
    <dataField name="Sum of MD_EARN_WNE_P6" fld="1" baseField="0" baseItem="0"/>
  </dataFields>
  <formats count="10">
    <format dxfId="163">
      <pivotArea dataOnly="0" labelOnly="1" outline="0" axis="axisValues" fieldPosition="0"/>
    </format>
    <format dxfId="162">
      <pivotArea field="0" type="button" dataOnly="0" labelOnly="1" outline="0" axis="axisRow" fieldPosition="0"/>
    </format>
    <format dxfId="161">
      <pivotArea dataOnly="0" labelOnly="1" fieldPosition="0">
        <references count="1">
          <reference field="0" count="0"/>
        </references>
      </pivotArea>
    </format>
    <format dxfId="160">
      <pivotArea outline="0" collapsedLevelsAreSubtotals="1" fieldPosition="0"/>
    </format>
    <format dxfId="159">
      <pivotArea dataOnly="0" labelOnly="1" outline="0" axis="axisValues" fieldPosition="0"/>
    </format>
    <format dxfId="158">
      <pivotArea type="all" dataOnly="0" outline="0" fieldPosition="0"/>
    </format>
    <format dxfId="157">
      <pivotArea outline="0" collapsedLevelsAreSubtotals="1" fieldPosition="0"/>
    </format>
    <format dxfId="156">
      <pivotArea field="0" type="button" dataOnly="0" labelOnly="1" outline="0" axis="axisRow" fieldPosition="0"/>
    </format>
    <format dxfId="155">
      <pivotArea dataOnly="0" labelOnly="1" fieldPosition="0">
        <references count="1">
          <reference field="0" count="0"/>
        </references>
      </pivotArea>
    </format>
    <format dxfId="154">
      <pivotArea dataOnly="0" labelOnly="1" outline="0" axis="axisValues" fieldPosition="0"/>
    </format>
  </formats>
  <chartFormats count="1">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85E66C2-7C5A-C94C-85FB-8A991F28B7FA}" name="PivotTable1" cacheId="1"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3" rowHeaderCaption="Institution">
  <location ref="A5:B25" firstHeaderRow="1" firstDataRow="1" firstDataCol="1"/>
  <pivotFields count="2">
    <pivotField axis="axisRow" showAll="0" sortType="ascending">
      <items count="21">
        <item x="15"/>
        <item x="2"/>
        <item x="9"/>
        <item x="14"/>
        <item x="1"/>
        <item x="18"/>
        <item x="10"/>
        <item x="6"/>
        <item x="8"/>
        <item x="13"/>
        <item x="12"/>
        <item x="16"/>
        <item x="4"/>
        <item x="5"/>
        <item x="7"/>
        <item n="U.S. Merchant Marine Academy" x="0"/>
        <item x="19"/>
        <item x="3"/>
        <item x="17"/>
        <item x="11"/>
        <item t="default"/>
      </items>
      <autoSortScope>
        <pivotArea dataOnly="0" outline="0" fieldPosition="0">
          <references count="1">
            <reference field="4294967294" count="1" selected="0">
              <x v="0"/>
            </reference>
          </references>
        </pivotArea>
      </autoSortScope>
    </pivotField>
    <pivotField dataField="1" showAll="0">
      <items count="21">
        <item x="0"/>
        <item x="1"/>
        <item x="2"/>
        <item x="3"/>
        <item x="4"/>
        <item x="5"/>
        <item x="6"/>
        <item x="7"/>
        <item x="8"/>
        <item x="9"/>
        <item x="10"/>
        <item x="11"/>
        <item x="12"/>
        <item x="13"/>
        <item x="14"/>
        <item x="15"/>
        <item x="16"/>
        <item x="17"/>
        <item x="18"/>
        <item x="19"/>
        <item t="default"/>
      </items>
    </pivotField>
  </pivotFields>
  <rowFields count="1">
    <field x="0"/>
  </rowFields>
  <rowItems count="20">
    <i>
      <x v="15"/>
    </i>
    <i>
      <x v="4"/>
    </i>
    <i>
      <x v="1"/>
    </i>
    <i>
      <x v="17"/>
    </i>
    <i>
      <x v="12"/>
    </i>
    <i>
      <x v="13"/>
    </i>
    <i>
      <x v="7"/>
    </i>
    <i>
      <x v="14"/>
    </i>
    <i>
      <x v="8"/>
    </i>
    <i>
      <x v="2"/>
    </i>
    <i>
      <x v="6"/>
    </i>
    <i>
      <x v="19"/>
    </i>
    <i>
      <x v="10"/>
    </i>
    <i>
      <x v="9"/>
    </i>
    <i>
      <x v="3"/>
    </i>
    <i>
      <x/>
    </i>
    <i>
      <x v="11"/>
    </i>
    <i>
      <x v="18"/>
    </i>
    <i>
      <x v="5"/>
    </i>
    <i>
      <x v="16"/>
    </i>
  </rowItems>
  <colItems count="1">
    <i/>
  </colItems>
  <dataFields count="1">
    <dataField name="Sum of COSTT4_A" fld="1" baseField="0" baseItem="0"/>
  </dataFields>
  <formats count="11">
    <format dxfId="174">
      <pivotArea dataOnly="0" outline="0" axis="axisValues" fieldPosition="0"/>
    </format>
    <format dxfId="173">
      <pivotArea type="all" dataOnly="0" outline="0" fieldPosition="0"/>
    </format>
    <format dxfId="172">
      <pivotArea outline="0" collapsedLevelsAreSubtotals="1" fieldPosition="0"/>
    </format>
    <format dxfId="171">
      <pivotArea field="0" type="button" dataOnly="0" labelOnly="1" outline="0" axis="axisRow" fieldPosition="0"/>
    </format>
    <format dxfId="170">
      <pivotArea dataOnly="0" labelOnly="1" fieldPosition="0">
        <references count="1">
          <reference field="0" count="0"/>
        </references>
      </pivotArea>
    </format>
    <format dxfId="169">
      <pivotArea dataOnly="0" labelOnly="1" outline="0" axis="axisValues" fieldPosition="0"/>
    </format>
    <format dxfId="168">
      <pivotArea type="all" dataOnly="0" outline="0" fieldPosition="0"/>
    </format>
    <format dxfId="167">
      <pivotArea outline="0" collapsedLevelsAreSubtotals="1" fieldPosition="0"/>
    </format>
    <format dxfId="166">
      <pivotArea field="0" type="button" dataOnly="0" labelOnly="1" outline="0" axis="axisRow" fieldPosition="0"/>
    </format>
    <format dxfId="165">
      <pivotArea dataOnly="0" labelOnly="1" fieldPosition="0">
        <references count="1">
          <reference field="0" count="0"/>
        </references>
      </pivotArea>
    </format>
    <format dxfId="164">
      <pivotArea dataOnly="0" labelOnly="1" outline="0" axis="axisValues" fieldPosition="0"/>
    </format>
  </formats>
  <chartFormats count="1">
    <chartFormat chart="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B9DDC0B-6412-9B4A-B1EE-50053199CF64}" name="Cost Attend Yrly2"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9">
  <location ref="K57:N76" firstHeaderRow="1" firstDataRow="2" firstDataCol="1"/>
  <pivotFields count="40">
    <pivotField axis="axisCol" showAll="0">
      <items count="4">
        <item x="2"/>
        <item x="1"/>
        <item x="0"/>
        <item t="default"/>
      </items>
    </pivotField>
    <pivotField axis="axisRow" showAll="0" sortType="descending">
      <items count="19">
        <item x="17"/>
        <item x="16"/>
        <item x="15"/>
        <item x="14"/>
        <item x="13"/>
        <item x="12"/>
        <item x="11"/>
        <item x="10"/>
        <item x="9"/>
        <item x="8"/>
        <item x="7"/>
        <item x="6"/>
        <item x="5"/>
        <item x="4"/>
        <item x="3"/>
        <item x="2"/>
        <item x="1"/>
        <item x="0"/>
        <item t="default"/>
      </items>
    </pivotField>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1">
    <field x="0"/>
  </colFields>
  <colItems count="3">
    <i>
      <x/>
    </i>
    <i>
      <x v="1"/>
    </i>
    <i>
      <x v="2"/>
    </i>
  </colItems>
  <dataFields count="1">
    <dataField name="Sum of COSTT4_A" fld="10" baseField="0" baseItem="0" numFmtId="164"/>
  </dataFields>
  <formats count="1">
    <format dxfId="28">
      <pivotArea outline="0" collapsedLevelsAreSubtotals="1" fieldPosition="0"/>
    </format>
  </formats>
  <chartFormats count="4">
    <chartFormat chart="7" format="3" series="1">
      <pivotArea type="data" outline="0" fieldPosition="0">
        <references count="2">
          <reference field="4294967294" count="1" selected="0">
            <x v="0"/>
          </reference>
          <reference field="0" count="1" selected="0">
            <x v="0"/>
          </reference>
        </references>
      </pivotArea>
    </chartFormat>
    <chartFormat chart="7" format="4" series="1">
      <pivotArea type="data" outline="0" fieldPosition="0">
        <references count="2">
          <reference field="4294967294" count="1" selected="0">
            <x v="0"/>
          </reference>
          <reference field="0" count="1" selected="0">
            <x v="1"/>
          </reference>
        </references>
      </pivotArea>
    </chartFormat>
    <chartFormat chart="7" format="5" series="1">
      <pivotArea type="data" outline="0" fieldPosition="0">
        <references count="2">
          <reference field="4294967294" count="1" selected="0">
            <x v="0"/>
          </reference>
          <reference field="0" count="1" selected="0">
            <x v="2"/>
          </reference>
        </references>
      </pivotArea>
    </chartFormat>
    <chartFormat chart="7"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3F63BD3-0893-DA41-813A-74F0D896A4D6}" name="ROI2"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8">
  <location ref="A57:C75" firstHeaderRow="0" firstDataRow="1" firstDataCol="1"/>
  <pivotFields count="40">
    <pivotField showAll="0">
      <items count="4">
        <item x="2"/>
        <item x="1"/>
        <item x="0"/>
        <item t="default"/>
      </items>
    </pivotField>
    <pivotField axis="axisRow" showAll="0" sortType="descending">
      <items count="19">
        <item x="17"/>
        <item x="16"/>
        <item x="15"/>
        <item x="14"/>
        <item x="13"/>
        <item x="12"/>
        <item x="11"/>
        <item x="10"/>
        <item x="9"/>
        <item x="8"/>
        <item x="7"/>
        <item x="6"/>
        <item x="5"/>
        <item x="4"/>
        <item x="3"/>
        <item x="2"/>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1">
    <field x="-2"/>
  </colFields>
  <colItems count="2">
    <i>
      <x/>
    </i>
    <i i="1">
      <x v="1"/>
    </i>
  </colItems>
  <dataFields count="2">
    <dataField name="20 Yr NPV" fld="37" baseField="0" baseItem="0"/>
    <dataField name="40 Yr NPV" fld="38" baseField="0" baseItem="0"/>
  </dataFields>
  <formats count="1">
    <format dxfId="29">
      <pivotArea outline="0" collapsedLevelsAreSubtotals="1" fieldPosition="0"/>
    </format>
  </formats>
  <chartFormats count="2">
    <chartFormat chart="7" format="2"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19E4FEFE-40A5-BD48-9B3A-D827D55FDEF7}" name="Adm Rates2"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10">
  <location ref="AG57:AJ76" firstHeaderRow="1" firstDataRow="2" firstDataCol="1"/>
  <pivotFields count="40">
    <pivotField axis="axisCol" showAll="0">
      <items count="4">
        <item x="2"/>
        <item x="1"/>
        <item x="0"/>
        <item t="default"/>
      </items>
    </pivotField>
    <pivotField axis="axisRow" showAll="0">
      <items count="19">
        <item x="17"/>
        <item x="16"/>
        <item x="15"/>
        <item x="14"/>
        <item x="13"/>
        <item x="12"/>
        <item x="11"/>
        <item x="10"/>
        <item x="9"/>
        <item x="8"/>
        <item x="7"/>
        <item x="6"/>
        <item x="5"/>
        <item x="4"/>
        <item x="3"/>
        <item x="2"/>
        <item x="1"/>
        <item x="0"/>
        <item t="default"/>
      </items>
    </pivotField>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1">
    <field x="0"/>
  </colFields>
  <colItems count="3">
    <i>
      <x/>
    </i>
    <i>
      <x v="1"/>
    </i>
    <i>
      <x v="2"/>
    </i>
  </colItems>
  <dataFields count="1">
    <dataField name="Sum of ADM_RATE" fld="5" baseField="0" baseItem="0"/>
  </dataFields>
  <formats count="1">
    <format dxfId="30">
      <pivotArea collapsedLevelsAreSubtotals="1" fieldPosition="0">
        <references count="1">
          <reference field="1" count="0"/>
        </references>
      </pivotArea>
    </format>
  </formats>
  <chartFormats count="4">
    <chartFormat chart="9" format="3" series="1">
      <pivotArea type="data" outline="0" fieldPosition="0">
        <references count="2">
          <reference field="4294967294" count="1" selected="0">
            <x v="0"/>
          </reference>
          <reference field="0" count="1" selected="0">
            <x v="0"/>
          </reference>
        </references>
      </pivotArea>
    </chartFormat>
    <chartFormat chart="9" format="4" series="1">
      <pivotArea type="data" outline="0" fieldPosition="0">
        <references count="2">
          <reference field="4294967294" count="1" selected="0">
            <x v="0"/>
          </reference>
          <reference field="0" count="1" selected="0">
            <x v="1"/>
          </reference>
        </references>
      </pivotArea>
    </chartFormat>
    <chartFormat chart="9" format="5" series="1">
      <pivotArea type="data" outline="0" fieldPosition="0">
        <references count="2">
          <reference field="4294967294" count="1" selected="0">
            <x v="0"/>
          </reference>
          <reference field="0" count="1" selected="0">
            <x v="2"/>
          </reference>
        </references>
      </pivotArea>
    </chartFormat>
    <chartFormat chart="9"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2FA1BC0-985F-0E43-91EC-500E22DA46F5}" name="ACT2"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7">
  <location ref="W57:AC77" firstHeaderRow="1" firstDataRow="3" firstDataCol="1"/>
  <pivotFields count="40">
    <pivotField axis="axisCol" showAll="0">
      <items count="4">
        <item x="2"/>
        <item x="1"/>
        <item x="0"/>
        <item t="default"/>
      </items>
    </pivotField>
    <pivotField axis="axisRow" showAll="0" sortType="ascending">
      <items count="19">
        <item x="0"/>
        <item x="1"/>
        <item x="2"/>
        <item x="3"/>
        <item x="4"/>
        <item x="5"/>
        <item x="6"/>
        <item x="7"/>
        <item x="8"/>
        <item x="9"/>
        <item x="10"/>
        <item x="11"/>
        <item x="12"/>
        <item x="13"/>
        <item x="14"/>
        <item x="15"/>
        <item x="16"/>
        <item x="17"/>
        <item t="default"/>
      </items>
    </pivotField>
    <pivotField showAll="0"/>
    <pivotField showAll="0"/>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2">
    <field x="0"/>
    <field x="-2"/>
  </colFields>
  <colItems count="6">
    <i>
      <x/>
      <x/>
    </i>
    <i r="1" i="1">
      <x v="1"/>
    </i>
    <i>
      <x v="1"/>
      <x/>
    </i>
    <i r="1" i="1">
      <x v="1"/>
    </i>
    <i>
      <x v="2"/>
      <x/>
    </i>
    <i r="1" i="1">
      <x v="1"/>
    </i>
  </colItems>
  <dataFields count="2">
    <dataField name="25th PCTL" fld="6" baseField="0" baseItem="0"/>
    <dataField name="75th PCTL" fld="7" baseField="0" baseItem="0"/>
  </dataFields>
  <chartFormats count="6">
    <chartFormat chart="6" format="6" series="1">
      <pivotArea type="data" outline="0" fieldPosition="0">
        <references count="2">
          <reference field="4294967294" count="1" selected="0">
            <x v="0"/>
          </reference>
          <reference field="0" count="1" selected="0">
            <x v="0"/>
          </reference>
        </references>
      </pivotArea>
    </chartFormat>
    <chartFormat chart="6" format="7" series="1">
      <pivotArea type="data" outline="0" fieldPosition="0">
        <references count="2">
          <reference field="4294967294" count="1" selected="0">
            <x v="1"/>
          </reference>
          <reference field="0" count="1" selected="0">
            <x v="0"/>
          </reference>
        </references>
      </pivotArea>
    </chartFormat>
    <chartFormat chart="6" format="8" series="1">
      <pivotArea type="data" outline="0" fieldPosition="0">
        <references count="2">
          <reference field="4294967294" count="1" selected="0">
            <x v="0"/>
          </reference>
          <reference field="0" count="1" selected="0">
            <x v="1"/>
          </reference>
        </references>
      </pivotArea>
    </chartFormat>
    <chartFormat chart="6" format="9" series="1">
      <pivotArea type="data" outline="0" fieldPosition="0">
        <references count="2">
          <reference field="4294967294" count="1" selected="0">
            <x v="1"/>
          </reference>
          <reference field="0" count="1" selected="0">
            <x v="1"/>
          </reference>
        </references>
      </pivotArea>
    </chartFormat>
    <chartFormat chart="6" format="10" series="1">
      <pivotArea type="data" outline="0" fieldPosition="0">
        <references count="2">
          <reference field="4294967294" count="1" selected="0">
            <x v="0"/>
          </reference>
          <reference field="0" count="1" selected="0">
            <x v="2"/>
          </reference>
        </references>
      </pivotArea>
    </chartFormat>
    <chartFormat chart="6" format="11" series="1">
      <pivotArea type="data" outline="0" fieldPosition="0">
        <references count="2">
          <reference field="4294967294" count="1" selected="0">
            <x v="1"/>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EAE614E8-60CB-3346-81F3-8B8435EF8199}" name="Tuition2"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3">
  <location ref="A105:G125" firstHeaderRow="1" firstDataRow="3" firstDataCol="1"/>
  <pivotFields count="40">
    <pivotField axis="axisCol" showAll="0">
      <items count="4">
        <item x="2"/>
        <item x="1"/>
        <item x="0"/>
        <item t="default"/>
      </items>
    </pivotField>
    <pivotField axis="axisRow" showAll="0">
      <items count="19">
        <item x="0"/>
        <item x="1"/>
        <item x="2"/>
        <item x="3"/>
        <item x="4"/>
        <item x="5"/>
        <item x="6"/>
        <item x="7"/>
        <item x="8"/>
        <item x="9"/>
        <item x="10"/>
        <item x="11"/>
        <item x="12"/>
        <item x="13"/>
        <item x="14"/>
        <item x="15"/>
        <item x="16"/>
        <item x="17"/>
        <item t="default"/>
      </items>
    </pivotField>
    <pivotField showAll="0"/>
    <pivotField showAll="0"/>
    <pivotField showAll="0"/>
    <pivotField showAll="0"/>
    <pivotField showAll="0"/>
    <pivotField showAll="0"/>
    <pivotField showAll="0"/>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2">
    <field x="0"/>
    <field x="-2"/>
  </colFields>
  <colItems count="6">
    <i>
      <x/>
      <x/>
    </i>
    <i r="1" i="1">
      <x v="1"/>
    </i>
    <i>
      <x v="1"/>
      <x/>
    </i>
    <i r="1" i="1">
      <x v="1"/>
    </i>
    <i>
      <x v="2"/>
      <x/>
    </i>
    <i r="1" i="1">
      <x v="1"/>
    </i>
  </colItems>
  <dataFields count="2">
    <dataField name="Out-of-State" fld="12" baseField="0" baseItem="0"/>
    <dataField name="In-State" fld="11" baseField="0" baseItem="0"/>
  </dataFields>
  <chartFormats count="6">
    <chartFormat chart="1" format="6" series="1">
      <pivotArea type="data" outline="0" fieldPosition="0">
        <references count="2">
          <reference field="4294967294" count="1" selected="0">
            <x v="0"/>
          </reference>
          <reference field="0" count="1" selected="0">
            <x v="0"/>
          </reference>
        </references>
      </pivotArea>
    </chartFormat>
    <chartFormat chart="1" format="7" series="1">
      <pivotArea type="data" outline="0" fieldPosition="0">
        <references count="2">
          <reference field="4294967294" count="1" selected="0">
            <x v="1"/>
          </reference>
          <reference field="0" count="1" selected="0">
            <x v="0"/>
          </reference>
        </references>
      </pivotArea>
    </chartFormat>
    <chartFormat chart="1" format="8" series="1">
      <pivotArea type="data" outline="0" fieldPosition="0">
        <references count="2">
          <reference field="4294967294" count="1" selected="0">
            <x v="0"/>
          </reference>
          <reference field="0" count="1" selected="0">
            <x v="1"/>
          </reference>
        </references>
      </pivotArea>
    </chartFormat>
    <chartFormat chart="1" format="9" series="1">
      <pivotArea type="data" outline="0" fieldPosition="0">
        <references count="2">
          <reference field="4294967294" count="1" selected="0">
            <x v="1"/>
          </reference>
          <reference field="0" count="1" selected="0">
            <x v="1"/>
          </reference>
        </references>
      </pivotArea>
    </chartFormat>
    <chartFormat chart="1" format="10" series="1">
      <pivotArea type="data" outline="0" fieldPosition="0">
        <references count="2">
          <reference field="4294967294" count="1" selected="0">
            <x v="0"/>
          </reference>
          <reference field="0" count="1" selected="0">
            <x v="2"/>
          </reference>
        </references>
      </pivotArea>
    </chartFormat>
    <chartFormat chart="1" format="11" series="1">
      <pivotArea type="data" outline="0" fieldPosition="0">
        <references count="2">
          <reference field="4294967294" count="1" selected="0">
            <x v="1"/>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666F02EA-83F1-664F-802C-81F50F7565D6}" name="SAT2"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7">
  <location ref="Q57:T76" firstHeaderRow="1" firstDataRow="2" firstDataCol="1"/>
  <pivotFields count="40">
    <pivotField axis="axisCol" showAll="0">
      <items count="4">
        <item x="2"/>
        <item x="1"/>
        <item x="0"/>
        <item t="default"/>
      </items>
    </pivotField>
    <pivotField axis="axisRow" showAll="0" sortType="ascending">
      <items count="19">
        <item x="0"/>
        <item x="1"/>
        <item x="2"/>
        <item x="3"/>
        <item x="4"/>
        <item x="5"/>
        <item x="6"/>
        <item x="7"/>
        <item x="8"/>
        <item x="9"/>
        <item x="10"/>
        <item x="11"/>
        <item x="12"/>
        <item x="13"/>
        <item x="14"/>
        <item x="15"/>
        <item x="16"/>
        <item x="17"/>
        <item t="default"/>
      </items>
    </pivotField>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1">
    <field x="0"/>
  </colFields>
  <colItems count="3">
    <i>
      <x/>
    </i>
    <i>
      <x v="1"/>
    </i>
    <i>
      <x v="2"/>
    </i>
  </colItems>
  <dataFields count="1">
    <dataField name="Sum of SAT_AVG" fld="8" baseField="0" baseItem="0"/>
  </dataFields>
  <chartFormats count="4">
    <chartFormat chart="6" format="3" series="1">
      <pivotArea type="data" outline="0" fieldPosition="0">
        <references count="2">
          <reference field="4294967294" count="1" selected="0">
            <x v="0"/>
          </reference>
          <reference field="0" count="1" selected="0">
            <x v="0"/>
          </reference>
        </references>
      </pivotArea>
    </chartFormat>
    <chartFormat chart="6" format="4" series="1">
      <pivotArea type="data" outline="0" fieldPosition="0">
        <references count="2">
          <reference field="4294967294" count="1" selected="0">
            <x v="0"/>
          </reference>
          <reference field="0" count="1" selected="0">
            <x v="1"/>
          </reference>
        </references>
      </pivotArea>
    </chartFormat>
    <chartFormat chart="6" format="5" series="1">
      <pivotArea type="data" outline="0" fieldPosition="0">
        <references count="2">
          <reference field="4294967294" count="1" selected="0">
            <x v="0"/>
          </reference>
          <reference field="0" count="1" selected="0">
            <x v="2"/>
          </reference>
        </references>
      </pivotArea>
    </chartFormat>
    <chartFormat chart="6"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C454921F-0718-3A4B-93DC-1B8811E5D4D5}" name="earns2"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15">
  <location ref="A78:G98" firstHeaderRow="1" firstDataRow="3" firstDataCol="1"/>
  <pivotFields count="40">
    <pivotField axis="axisCol" showAll="0">
      <items count="4">
        <item x="2"/>
        <item x="1"/>
        <item x="0"/>
        <item t="default"/>
      </items>
    </pivotField>
    <pivotField axis="axisRow" showAll="0" sortType="ascending">
      <items count="19">
        <item x="0"/>
        <item x="1"/>
        <item x="2"/>
        <item x="3"/>
        <item x="4"/>
        <item x="5"/>
        <item x="6"/>
        <item x="7"/>
        <item x="8"/>
        <item x="9"/>
        <item x="10"/>
        <item x="11"/>
        <item x="12"/>
        <item x="13"/>
        <item x="14"/>
        <item x="15"/>
        <item x="16"/>
        <item x="17"/>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2">
    <field x="0"/>
    <field x="-2"/>
  </colFields>
  <colItems count="6">
    <i>
      <x/>
      <x/>
    </i>
    <i r="1" i="1">
      <x v="1"/>
    </i>
    <i>
      <x v="1"/>
      <x/>
    </i>
    <i r="1" i="1">
      <x v="1"/>
    </i>
    <i>
      <x v="2"/>
      <x/>
    </i>
    <i r="1" i="1">
      <x v="1"/>
    </i>
  </colItems>
  <dataFields count="2">
    <dataField name="10 Yrs Post-entry" fld="17" baseField="0" baseItem="0"/>
    <dataField name="6 Yrs Post-entry" fld="20" baseField="0" baseItem="0"/>
  </dataFields>
  <chartFormats count="6">
    <chartFormat chart="14" format="6" series="1">
      <pivotArea type="data" outline="0" fieldPosition="0">
        <references count="2">
          <reference field="4294967294" count="1" selected="0">
            <x v="0"/>
          </reference>
          <reference field="0" count="1" selected="0">
            <x v="0"/>
          </reference>
        </references>
      </pivotArea>
    </chartFormat>
    <chartFormat chart="14" format="7" series="1">
      <pivotArea type="data" outline="0" fieldPosition="0">
        <references count="2">
          <reference field="4294967294" count="1" selected="0">
            <x v="1"/>
          </reference>
          <reference field="0" count="1" selected="0">
            <x v="0"/>
          </reference>
        </references>
      </pivotArea>
    </chartFormat>
    <chartFormat chart="14" format="8" series="1">
      <pivotArea type="data" outline="0" fieldPosition="0">
        <references count="2">
          <reference field="4294967294" count="1" selected="0">
            <x v="0"/>
          </reference>
          <reference field="0" count="1" selected="0">
            <x v="1"/>
          </reference>
        </references>
      </pivotArea>
    </chartFormat>
    <chartFormat chart="14" format="9" series="1">
      <pivotArea type="data" outline="0" fieldPosition="0">
        <references count="2">
          <reference field="4294967294" count="1" selected="0">
            <x v="1"/>
          </reference>
          <reference field="0" count="1" selected="0">
            <x v="1"/>
          </reference>
        </references>
      </pivotArea>
    </chartFormat>
    <chartFormat chart="14" format="10" series="1">
      <pivotArea type="data" outline="0" fieldPosition="0">
        <references count="2">
          <reference field="4294967294" count="1" selected="0">
            <x v="0"/>
          </reference>
          <reference field="0" count="1" selected="0">
            <x v="2"/>
          </reference>
        </references>
      </pivotArea>
    </chartFormat>
    <chartFormat chart="14" format="11" series="1">
      <pivotArea type="data" outline="0" fieldPosition="0">
        <references count="2">
          <reference field="4294967294" count="1" selected="0">
            <x v="1"/>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A3DFE6E-AEEE-EE4E-BCB2-DE15AF78AAE1}" name="PivotTable2" cacheId="3"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4" rowHeaderCaption="Institution">
  <location ref="D5:E25" firstHeaderRow="1" firstDataRow="1" firstDataCol="1"/>
  <pivotFields count="2">
    <pivotField axis="axisRow" showAll="0" sortType="descending">
      <items count="21">
        <item x="17"/>
        <item x="6"/>
        <item n="Columbia University in the City of NY" x="5"/>
        <item x="14"/>
        <item x="8"/>
        <item x="9"/>
        <item x="13"/>
        <item x="0"/>
        <item x="10"/>
        <item x="1"/>
        <item x="18"/>
        <item x="19"/>
        <item x="16"/>
        <item x="3"/>
        <item x="4"/>
        <item x="15"/>
        <item x="12"/>
        <item x="11"/>
        <item x="7"/>
        <item x="2"/>
        <item t="default"/>
      </items>
      <autoSortScope>
        <pivotArea dataOnly="0" outline="0" fieldPosition="0">
          <references count="1">
            <reference field="4294967294" count="1" selected="0">
              <x v="0"/>
            </reference>
          </references>
        </pivotArea>
      </autoSortScope>
    </pivotField>
    <pivotField dataField="1" showAll="0">
      <items count="20">
        <item x="18"/>
        <item x="17"/>
        <item x="16"/>
        <item x="15"/>
        <item x="14"/>
        <item x="13"/>
        <item x="12"/>
        <item x="11"/>
        <item x="10"/>
        <item x="9"/>
        <item x="8"/>
        <item x="7"/>
        <item x="6"/>
        <item x="5"/>
        <item x="4"/>
        <item x="3"/>
        <item x="2"/>
        <item x="1"/>
        <item x="0"/>
        <item t="default"/>
      </items>
    </pivotField>
  </pivotFields>
  <rowFields count="1">
    <field x="0"/>
  </rowFields>
  <rowItems count="20">
    <i>
      <x v="7"/>
    </i>
    <i>
      <x v="9"/>
    </i>
    <i>
      <x v="19"/>
    </i>
    <i>
      <x v="13"/>
    </i>
    <i>
      <x v="14"/>
    </i>
    <i>
      <x v="2"/>
    </i>
    <i>
      <x v="1"/>
    </i>
    <i>
      <x v="18"/>
    </i>
    <i>
      <x v="4"/>
    </i>
    <i>
      <x v="5"/>
    </i>
    <i>
      <x v="8"/>
    </i>
    <i>
      <x v="17"/>
    </i>
    <i>
      <x v="16"/>
    </i>
    <i>
      <x v="3"/>
    </i>
    <i>
      <x v="6"/>
    </i>
    <i>
      <x v="15"/>
    </i>
    <i>
      <x v="12"/>
    </i>
    <i>
      <x/>
    </i>
    <i>
      <x v="10"/>
    </i>
    <i>
      <x v="11"/>
    </i>
  </rowItems>
  <colItems count="1">
    <i/>
  </colItems>
  <dataFields count="1">
    <dataField name="Sum of C150_4_POOLED" fld="1" baseField="0" baseItem="0"/>
  </dataFields>
  <formats count="11">
    <format dxfId="53">
      <pivotArea dataOnly="0" labelOnly="1" outline="0" axis="axisValues" fieldPosition="0"/>
    </format>
    <format dxfId="52">
      <pivotArea type="all" dataOnly="0" outline="0" fieldPosition="0"/>
    </format>
    <format dxfId="51">
      <pivotArea outline="0" collapsedLevelsAreSubtotals="1" fieldPosition="0"/>
    </format>
    <format dxfId="50">
      <pivotArea field="0" type="button" dataOnly="0" labelOnly="1" outline="0" axis="axisRow" fieldPosition="0"/>
    </format>
    <format dxfId="49">
      <pivotArea dataOnly="0" labelOnly="1" fieldPosition="0">
        <references count="1">
          <reference field="0" count="0"/>
        </references>
      </pivotArea>
    </format>
    <format dxfId="48">
      <pivotArea dataOnly="0" labelOnly="1" outline="0" axis="axisValues" fieldPosition="0"/>
    </format>
    <format dxfId="47">
      <pivotArea type="all" dataOnly="0" outline="0" fieldPosition="0"/>
    </format>
    <format dxfId="46">
      <pivotArea outline="0" collapsedLevelsAreSubtotals="1" fieldPosition="0"/>
    </format>
    <format dxfId="45">
      <pivotArea field="0" type="button" dataOnly="0" labelOnly="1" outline="0" axis="axisRow" fieldPosition="0"/>
    </format>
    <format dxfId="44">
      <pivotArea dataOnly="0" labelOnly="1" fieldPosition="0">
        <references count="1">
          <reference field="0" count="0"/>
        </references>
      </pivotArea>
    </format>
    <format dxfId="43">
      <pivotArea dataOnly="0" labelOnly="1" outline="0" axis="axisValues" fieldPosition="0"/>
    </format>
  </formats>
  <chartFormats count="1">
    <chartFormat chart="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751BA5D4-5DD9-114D-B1A9-1F47F116D664}" name="Comp Rates2"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11">
  <location ref="K78:Q98" firstHeaderRow="1" firstDataRow="3" firstDataCol="1"/>
  <pivotFields count="40">
    <pivotField axis="axisCol" showAll="0">
      <items count="4">
        <item x="2"/>
        <item x="1"/>
        <item x="0"/>
        <item t="default"/>
      </items>
    </pivotField>
    <pivotField axis="axisRow" showAll="0" sortType="descending">
      <items count="19">
        <item x="17"/>
        <item x="16"/>
        <item x="15"/>
        <item x="14"/>
        <item x="13"/>
        <item x="12"/>
        <item x="11"/>
        <item x="10"/>
        <item x="9"/>
        <item x="8"/>
        <item x="7"/>
        <item x="6"/>
        <item x="5"/>
        <item x="4"/>
        <item x="3"/>
        <item x="2"/>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2">
    <field x="-2"/>
    <field x="0"/>
  </colFields>
  <colItems count="6">
    <i>
      <x/>
      <x/>
    </i>
    <i r="1">
      <x v="1"/>
    </i>
    <i r="1">
      <x v="2"/>
    </i>
    <i i="1">
      <x v="1"/>
      <x/>
    </i>
    <i r="1" i="1">
      <x v="1"/>
    </i>
    <i r="1" i="1">
      <x v="2"/>
    </i>
  </colItems>
  <dataFields count="2">
    <dataField name="150%" fld="15" baseField="0" baseItem="0"/>
    <dataField name="100%" fld="23" baseField="0" baseItem="0"/>
  </dataFields>
  <chartFormats count="12">
    <chartFormat chart="9" format="6" series="1">
      <pivotArea type="data" outline="0" fieldPosition="0">
        <references count="2">
          <reference field="4294967294" count="1" selected="0">
            <x v="0"/>
          </reference>
          <reference field="0" count="1" selected="0">
            <x v="0"/>
          </reference>
        </references>
      </pivotArea>
    </chartFormat>
    <chartFormat chart="9" format="7" series="1">
      <pivotArea type="data" outline="0" fieldPosition="0">
        <references count="2">
          <reference field="4294967294" count="1" selected="0">
            <x v="0"/>
          </reference>
          <reference field="0" count="1" selected="0">
            <x v="1"/>
          </reference>
        </references>
      </pivotArea>
    </chartFormat>
    <chartFormat chart="9" format="8" series="1">
      <pivotArea type="data" outline="0" fieldPosition="0">
        <references count="2">
          <reference field="4294967294" count="1" selected="0">
            <x v="0"/>
          </reference>
          <reference field="0" count="1" selected="0">
            <x v="2"/>
          </reference>
        </references>
      </pivotArea>
    </chartFormat>
    <chartFormat chart="9" format="9" series="1">
      <pivotArea type="data" outline="0" fieldPosition="0">
        <references count="2">
          <reference field="4294967294" count="1" selected="0">
            <x v="1"/>
          </reference>
          <reference field="0" count="1" selected="0">
            <x v="0"/>
          </reference>
        </references>
      </pivotArea>
    </chartFormat>
    <chartFormat chart="9" format="10" series="1">
      <pivotArea type="data" outline="0" fieldPosition="0">
        <references count="2">
          <reference field="4294967294" count="1" selected="0">
            <x v="1"/>
          </reference>
          <reference field="0" count="1" selected="0">
            <x v="1"/>
          </reference>
        </references>
      </pivotArea>
    </chartFormat>
    <chartFormat chart="9" format="11" series="1">
      <pivotArea type="data" outline="0" fieldPosition="0">
        <references count="2">
          <reference field="4294967294" count="1" selected="0">
            <x v="1"/>
          </reference>
          <reference field="0" count="1" selected="0">
            <x v="2"/>
          </reference>
        </references>
      </pivotArea>
    </chartFormat>
    <chartFormat chart="9" format="12" series="1">
      <pivotArea type="data" outline="0" fieldPosition="0">
        <references count="2">
          <reference field="4294967294" count="1" selected="0">
            <x v="1"/>
          </reference>
          <reference field="0" count="0" selected="0" defaultSubtotal="1" sumSubtotal="1" countASubtotal="1" avgSubtotal="1" maxSubtotal="1" minSubtotal="1" productSubtotal="1" countSubtotal="1" stdDevSubtotal="1" stdDevPSubtotal="1" varSubtotal="1" varPSubtotal="1"/>
        </references>
      </pivotArea>
    </chartFormat>
    <chartFormat chart="9" format="13" series="1">
      <pivotArea type="data" outline="0" fieldPosition="0">
        <references count="2">
          <reference field="4294967294" count="1" selected="0">
            <x v="1"/>
          </reference>
          <reference field="0" count="0" selected="0" defaultSubtotal="1" sumSubtotal="1" countASubtotal="1" avgSubtotal="1" maxSubtotal="1" minSubtotal="1" productSubtotal="1" countSubtotal="1" stdDevSubtotal="1" stdDevPSubtotal="1" varSubtotal="1" varPSubtotal="1"/>
        </references>
      </pivotArea>
    </chartFormat>
    <chartFormat chart="9" format="14" series="1">
      <pivotArea type="data" outline="0" fieldPosition="0">
        <references count="2">
          <reference field="4294967294" count="1" selected="0">
            <x v="1"/>
          </reference>
          <reference field="0" count="0" selected="0" defaultSubtotal="1" sumSubtotal="1" countASubtotal="1" avgSubtotal="1" maxSubtotal="1" minSubtotal="1" productSubtotal="1" countSubtotal="1" stdDevSubtotal="1" stdDevPSubtotal="1" varSubtotal="1" varPSubtotal="1"/>
        </references>
      </pivotArea>
    </chartFormat>
    <chartFormat chart="9" format="15" series="1">
      <pivotArea type="data" outline="0" fieldPosition="0">
        <references count="2">
          <reference field="4294967294" count="1" selected="0">
            <x v="1"/>
          </reference>
          <reference field="0" count="0" selected="0" defaultSubtotal="1" sumSubtotal="1" countASubtotal="1" avgSubtotal="1" maxSubtotal="1" minSubtotal="1" productSubtotal="1" countSubtotal="1" stdDevSubtotal="1" stdDevPSubtotal="1" varSubtotal="1" varPSubtotal="1"/>
        </references>
      </pivotArea>
    </chartFormat>
    <chartFormat chart="9" format="16" series="1">
      <pivotArea type="data" outline="0" fieldPosition="0">
        <references count="2">
          <reference field="4294967294" count="1" selected="0">
            <x v="1"/>
          </reference>
          <reference field="0" count="0" selected="0" defaultSubtotal="1" sumSubtotal="1" countASubtotal="1" avgSubtotal="1" maxSubtotal="1" minSubtotal="1" productSubtotal="1" countSubtotal="1" stdDevSubtotal="1" stdDevPSubtotal="1" varSubtotal="1" varPSubtotal="1"/>
        </references>
      </pivotArea>
    </chartFormat>
    <chartFormat chart="9" format="17" series="1">
      <pivotArea type="data" outline="0" fieldPosition="0">
        <references count="2">
          <reference field="4294967294" count="1" selected="0">
            <x v="1"/>
          </reference>
          <reference field="0" count="0" selected="0" defaultSubtotal="1" sumSubtotal="1" countASubtotal="1" avgSubtotal="1" maxSubtotal="1" minSubtotal="1" productSubtotal="1" countSubtotal="1" stdDevSubtotal="1" stdDevPSubtotal="1" varSubtotal="1" varPSubtotal="1"/>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08E1D014-1C27-B447-9A7D-E1BBAA5DE9AA}" name="Debt2" cacheId="12" applyNumberFormats="0" applyBorderFormats="0" applyFontFormats="0" applyPatternFormats="0" applyAlignmentFormats="0" applyWidthHeightFormats="1" dataCaption="Values" errorCaption="unreported" showError="1" updatedVersion="6" minRefreshableVersion="3" useAutoFormatting="1" rowGrandTotals="0" colGrandTotals="0" itemPrintTitles="1" createdVersion="6" indent="0" outline="1" outlineData="1" multipleFieldFilters="0" chartFormat="7">
  <location ref="F57:I76" firstHeaderRow="1" firstDataRow="2" firstDataCol="1"/>
  <pivotFields count="40">
    <pivotField axis="axisCol" showAll="0">
      <items count="4">
        <item x="2"/>
        <item x="1"/>
        <item x="0"/>
        <item t="default"/>
      </items>
    </pivotField>
    <pivotField axis="axisRow" showAll="0" sortType="descending">
      <items count="19">
        <item x="17"/>
        <item x="16"/>
        <item x="15"/>
        <item x="14"/>
        <item x="13"/>
        <item x="12"/>
        <item x="11"/>
        <item x="10"/>
        <item x="9"/>
        <item x="8"/>
        <item x="7"/>
        <item x="6"/>
        <item x="5"/>
        <item x="4"/>
        <item x="3"/>
        <item x="2"/>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s>
  <rowFields count="1">
    <field x="1"/>
  </rowFields>
  <rowItems count="18">
    <i>
      <x/>
    </i>
    <i>
      <x v="1"/>
    </i>
    <i>
      <x v="2"/>
    </i>
    <i>
      <x v="3"/>
    </i>
    <i>
      <x v="4"/>
    </i>
    <i>
      <x v="5"/>
    </i>
    <i>
      <x v="6"/>
    </i>
    <i>
      <x v="7"/>
    </i>
    <i>
      <x v="8"/>
    </i>
    <i>
      <x v="9"/>
    </i>
    <i>
      <x v="10"/>
    </i>
    <i>
      <x v="11"/>
    </i>
    <i>
      <x v="12"/>
    </i>
    <i>
      <x v="13"/>
    </i>
    <i>
      <x v="14"/>
    </i>
    <i>
      <x v="15"/>
    </i>
    <i>
      <x v="16"/>
    </i>
    <i>
      <x v="17"/>
    </i>
  </rowItems>
  <colFields count="1">
    <field x="0"/>
  </colFields>
  <colItems count="3">
    <i>
      <x/>
    </i>
    <i>
      <x v="1"/>
    </i>
    <i>
      <x v="2"/>
    </i>
  </colItems>
  <dataFields count="1">
    <dataField name="Median Debt" fld="39" baseField="0" baseItem="0"/>
  </dataFields>
  <formats count="1">
    <format dxfId="31">
      <pivotArea outline="0" collapsedLevelsAreSubtotals="1" fieldPosition="0"/>
    </format>
  </formats>
  <chartFormats count="4">
    <chartFormat chart="6" format="6" series="1">
      <pivotArea type="data" outline="0" fieldPosition="0">
        <references count="2">
          <reference field="4294967294" count="1" selected="0">
            <x v="0"/>
          </reference>
          <reference field="0" count="1" selected="0">
            <x v="0"/>
          </reference>
        </references>
      </pivotArea>
    </chartFormat>
    <chartFormat chart="6" format="8" series="1">
      <pivotArea type="data" outline="0" fieldPosition="0">
        <references count="2">
          <reference field="4294967294" count="1" selected="0">
            <x v="0"/>
          </reference>
          <reference field="0" count="1" selected="0">
            <x v="1"/>
          </reference>
        </references>
      </pivotArea>
    </chartFormat>
    <chartFormat chart="6" format="10" series="1">
      <pivotArea type="data" outline="0" fieldPosition="0">
        <references count="2">
          <reference field="4294967294" count="1" selected="0">
            <x v="0"/>
          </reference>
          <reference field="0" count="1" selected="0">
            <x v="2"/>
          </reference>
        </references>
      </pivotArea>
    </chartFormat>
    <chartFormat chart="6" format="1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448B7E08-5FB5-B141-B35C-5659431050C4}" name="Enrollment2" cacheId="12"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5">
  <location ref="T78:Z98" firstHeaderRow="1" firstDataRow="3" firstDataCol="1"/>
  <pivotFields count="40">
    <pivotField axis="axisCol" showAll="0">
      <items count="4">
        <item x="2"/>
        <item x="1"/>
        <item x="0"/>
        <item t="default"/>
      </items>
    </pivotField>
    <pivotField axis="axisRow" showAll="0" sortType="descending">
      <items count="19">
        <item x="17"/>
        <item x="16"/>
        <item x="15"/>
        <item x="14"/>
        <item x="13"/>
        <item x="12"/>
        <item x="11"/>
        <item x="10"/>
        <item x="9"/>
        <item x="8"/>
        <item x="7"/>
        <item x="6"/>
        <item x="5"/>
        <item x="4"/>
        <item x="3"/>
        <item x="2"/>
        <item x="1"/>
        <item x="0"/>
        <item t="default"/>
      </items>
    </pivotField>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2">
    <field x="0"/>
    <field x="-2"/>
  </colFields>
  <colItems count="6">
    <i>
      <x/>
      <x/>
    </i>
    <i r="1" i="1">
      <x v="1"/>
    </i>
    <i>
      <x v="1"/>
      <x/>
    </i>
    <i r="1" i="1">
      <x v="1"/>
    </i>
    <i>
      <x v="2"/>
      <x/>
    </i>
    <i r="1" i="1">
      <x v="1"/>
    </i>
  </colItems>
  <dataFields count="2">
    <dataField name="Undergraduate" fld="9" baseField="0" baseItem="0"/>
    <dataField name="Graduate" fld="25" baseField="0" baseItem="0"/>
  </dataFields>
  <chartFormats count="6">
    <chartFormat chart="3" format="6" series="1">
      <pivotArea type="data" outline="0" fieldPosition="0">
        <references count="2">
          <reference field="4294967294" count="1" selected="0">
            <x v="0"/>
          </reference>
          <reference field="0" count="1" selected="0">
            <x v="0"/>
          </reference>
        </references>
      </pivotArea>
    </chartFormat>
    <chartFormat chart="3" format="7" series="1">
      <pivotArea type="data" outline="0" fieldPosition="0">
        <references count="2">
          <reference field="4294967294" count="1" selected="0">
            <x v="1"/>
          </reference>
          <reference field="0" count="1" selected="0">
            <x v="0"/>
          </reference>
        </references>
      </pivotArea>
    </chartFormat>
    <chartFormat chart="3" format="8" series="1">
      <pivotArea type="data" outline="0" fieldPosition="0">
        <references count="2">
          <reference field="4294967294" count="1" selected="0">
            <x v="0"/>
          </reference>
          <reference field="0" count="1" selected="0">
            <x v="1"/>
          </reference>
        </references>
      </pivotArea>
    </chartFormat>
    <chartFormat chart="3" format="9" series="1">
      <pivotArea type="data" outline="0" fieldPosition="0">
        <references count="2">
          <reference field="4294967294" count="1" selected="0">
            <x v="1"/>
          </reference>
          <reference field="0" count="1" selected="0">
            <x v="1"/>
          </reference>
        </references>
      </pivotArea>
    </chartFormat>
    <chartFormat chart="3" format="10" series="1">
      <pivotArea type="data" outline="0" fieldPosition="0">
        <references count="2">
          <reference field="4294967294" count="1" selected="0">
            <x v="0"/>
          </reference>
          <reference field="0" count="1" selected="0">
            <x v="2"/>
          </reference>
        </references>
      </pivotArea>
    </chartFormat>
    <chartFormat chart="3" format="11" series="1">
      <pivotArea type="data" outline="0" fieldPosition="0">
        <references count="2">
          <reference field="4294967294" count="1" selected="0">
            <x v="1"/>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30B27BE-FBDD-5043-9594-A62FF8D3ED0A}" name="PivotTable14" cacheId="9" applyNumberFormats="0" applyBorderFormats="0" applyFontFormats="0" applyPatternFormats="0" applyAlignmentFormats="0" applyWidthHeightFormats="1" dataCaption="Values" updatedVersion="6" minRefreshableVersion="3" useAutoFormatting="1" rowGrandTotals="0" itemPrintTitles="1" createdVersion="7" indent="0" outline="1" outlineData="1" multipleFieldFilters="0" chartFormat="2" rowHeaderCaption="Institutions Appearing in Top 20 Lists">
  <location ref="J51:K130" firstHeaderRow="1" firstDataRow="1" firstDataCol="1"/>
  <pivotFields count="2">
    <pivotField axis="axisRow" showAll="0" sortType="descending">
      <items count="80">
        <item x="37"/>
        <item x="64"/>
        <item x="54"/>
        <item x="0"/>
        <item x="40"/>
        <item x="57"/>
        <item x="55"/>
        <item x="1"/>
        <item x="26"/>
        <item x="49"/>
        <item x="68"/>
        <item x="2"/>
        <item x="45"/>
        <item x="65"/>
        <item x="71"/>
        <item x="46"/>
        <item x="72"/>
        <item x="25"/>
        <item x="33"/>
        <item x="28"/>
        <item x="44"/>
        <item x="3"/>
        <item x="78"/>
        <item x="29"/>
        <item x="4"/>
        <item x="77"/>
        <item x="5"/>
        <item x="59"/>
        <item x="34"/>
        <item x="66"/>
        <item x="42"/>
        <item x="20"/>
        <item x="63"/>
        <item x="61"/>
        <item x="6"/>
        <item x="7"/>
        <item x="53"/>
        <item x="74"/>
        <item x="76"/>
        <item x="67"/>
        <item x="8"/>
        <item x="30"/>
        <item x="70"/>
        <item x="9"/>
        <item x="10"/>
        <item x="50"/>
        <item x="51"/>
        <item x="41"/>
        <item x="21"/>
        <item x="73"/>
        <item x="52"/>
        <item x="75"/>
        <item x="11"/>
        <item x="12"/>
        <item x="60"/>
        <item x="38"/>
        <item x="69"/>
        <item x="58"/>
        <item x="39"/>
        <item x="13"/>
        <item x="14"/>
        <item x="47"/>
        <item x="15"/>
        <item x="62"/>
        <item x="36"/>
        <item x="16"/>
        <item x="23"/>
        <item x="24"/>
        <item x="17"/>
        <item x="35"/>
        <item x="18"/>
        <item x="43"/>
        <item x="48"/>
        <item x="32"/>
        <item x="31"/>
        <item x="56"/>
        <item x="27"/>
        <item x="19"/>
        <item x="22"/>
        <item t="default"/>
      </items>
      <autoSortScope>
        <pivotArea dataOnly="0" outline="0" fieldPosition="0">
          <references count="1">
            <reference field="4294967294" count="1" selected="0">
              <x v="0"/>
            </reference>
          </references>
        </pivotArea>
      </autoSortScope>
    </pivotField>
    <pivotField dataField="1" showAll="0">
      <items count="2">
        <item x="0"/>
        <item t="default"/>
      </items>
    </pivotField>
  </pivotFields>
  <rowFields count="1">
    <field x="0"/>
  </rowFields>
  <rowItems count="79">
    <i>
      <x v="48"/>
    </i>
    <i>
      <x v="55"/>
    </i>
    <i>
      <x v="41"/>
    </i>
    <i>
      <x v="67"/>
    </i>
    <i>
      <x v="23"/>
    </i>
    <i>
      <x v="9"/>
    </i>
    <i>
      <x v="28"/>
    </i>
    <i>
      <x v="13"/>
    </i>
    <i>
      <x v="18"/>
    </i>
    <i>
      <x v="17"/>
    </i>
    <i>
      <x v="78"/>
    </i>
    <i>
      <x v="32"/>
    </i>
    <i>
      <x v="1"/>
    </i>
    <i>
      <x v="42"/>
    </i>
    <i>
      <x v="56"/>
    </i>
    <i>
      <x v="31"/>
    </i>
    <i>
      <x v="4"/>
    </i>
    <i>
      <x v="39"/>
    </i>
    <i>
      <x v="72"/>
    </i>
    <i>
      <x v="76"/>
    </i>
    <i>
      <x v="37"/>
    </i>
    <i>
      <x v="19"/>
    </i>
    <i>
      <x v="62"/>
    </i>
    <i>
      <x v="8"/>
    </i>
    <i>
      <x v="29"/>
    </i>
    <i>
      <x v="49"/>
    </i>
    <i>
      <x v="64"/>
    </i>
    <i>
      <x v="73"/>
    </i>
    <i>
      <x v="66"/>
    </i>
    <i>
      <x v="51"/>
    </i>
    <i>
      <x v="58"/>
    </i>
    <i>
      <x v="69"/>
    </i>
    <i>
      <x v="16"/>
    </i>
    <i>
      <x v="36"/>
    </i>
    <i>
      <x v="10"/>
    </i>
    <i>
      <x v="50"/>
    </i>
    <i>
      <x v="60"/>
    </i>
    <i>
      <x v="74"/>
    </i>
    <i>
      <x v="14"/>
    </i>
    <i>
      <x v="47"/>
    </i>
    <i>
      <x v="71"/>
    </i>
    <i>
      <x v="63"/>
    </i>
    <i>
      <x v="59"/>
    </i>
    <i>
      <x v="11"/>
    </i>
    <i>
      <x v="34"/>
    </i>
    <i>
      <x v="12"/>
    </i>
    <i>
      <x v="75"/>
    </i>
    <i>
      <x v="43"/>
    </i>
    <i>
      <x v="61"/>
    </i>
    <i>
      <x v="44"/>
    </i>
    <i>
      <x v="65"/>
    </i>
    <i>
      <x v="45"/>
    </i>
    <i>
      <x v="35"/>
    </i>
    <i>
      <x v="46"/>
    </i>
    <i>
      <x v="24"/>
    </i>
    <i>
      <x v="5"/>
    </i>
    <i>
      <x v="77"/>
    </i>
    <i>
      <x v="6"/>
    </i>
    <i>
      <x v="30"/>
    </i>
    <i>
      <x v="25"/>
    </i>
    <i>
      <x v="3"/>
    </i>
    <i>
      <x v="26"/>
    </i>
    <i>
      <x v="22"/>
    </i>
    <i>
      <x v="27"/>
    </i>
    <i>
      <x v="33"/>
    </i>
    <i>
      <x v="52"/>
    </i>
    <i>
      <x v="68"/>
    </i>
    <i>
      <x v="53"/>
    </i>
    <i>
      <x v="70"/>
    </i>
    <i>
      <x v="54"/>
    </i>
    <i>
      <x v="7"/>
    </i>
    <i>
      <x v="20"/>
    </i>
    <i>
      <x v="38"/>
    </i>
    <i>
      <x v="15"/>
    </i>
    <i>
      <x/>
    </i>
    <i>
      <x v="57"/>
    </i>
    <i>
      <x v="40"/>
    </i>
    <i>
      <x v="21"/>
    </i>
    <i>
      <x v="2"/>
    </i>
  </rowItems>
  <colItems count="1">
    <i/>
  </colItems>
  <dataFields count="1">
    <dataField name="Sum of Mentions" fld="1" baseField="0" baseItem="0"/>
  </dataFields>
  <formats count="16">
    <format dxfId="69">
      <pivotArea collapsedLevelsAreSubtotals="1" fieldPosition="0">
        <references count="1">
          <reference field="0" count="0"/>
        </references>
      </pivotArea>
    </format>
    <format dxfId="68">
      <pivotArea field="0" type="button" dataOnly="0" labelOnly="1" outline="0" axis="axisRow" fieldPosition="0"/>
    </format>
    <format dxfId="67">
      <pivotArea dataOnly="0" labelOnly="1" outline="0" axis="axisValues" fieldPosition="0"/>
    </format>
    <format dxfId="66">
      <pivotArea dataOnly="0" labelOnly="1" outline="0" axis="axisValues" fieldPosition="0"/>
    </format>
    <format dxfId="65">
      <pivotArea dataOnly="0" labelOnly="1" fieldPosition="0">
        <references count="1">
          <reference field="0" count="0"/>
        </references>
      </pivotArea>
    </format>
    <format dxfId="64">
      <pivotArea collapsedLevelsAreSubtotals="1" fieldPosition="0">
        <references count="1">
          <reference field="0" count="18">
            <x v="1"/>
            <x v="4"/>
            <x v="9"/>
            <x v="13"/>
            <x v="17"/>
            <x v="18"/>
            <x v="23"/>
            <x v="28"/>
            <x v="31"/>
            <x v="32"/>
            <x v="39"/>
            <x v="41"/>
            <x v="42"/>
            <x v="48"/>
            <x v="55"/>
            <x v="56"/>
            <x v="67"/>
            <x v="78"/>
          </reference>
        </references>
      </pivotArea>
    </format>
    <format dxfId="63">
      <pivotArea dataOnly="0" labelOnly="1" fieldPosition="0">
        <references count="1">
          <reference field="0" count="18">
            <x v="1"/>
            <x v="4"/>
            <x v="9"/>
            <x v="13"/>
            <x v="17"/>
            <x v="18"/>
            <x v="23"/>
            <x v="28"/>
            <x v="31"/>
            <x v="32"/>
            <x v="39"/>
            <x v="41"/>
            <x v="42"/>
            <x v="48"/>
            <x v="55"/>
            <x v="56"/>
            <x v="67"/>
            <x v="78"/>
          </reference>
        </references>
      </pivotArea>
    </format>
    <format dxfId="62">
      <pivotArea dataOnly="0" labelOnly="1" fieldPosition="0">
        <references count="1">
          <reference field="0" count="18">
            <x v="1"/>
            <x v="4"/>
            <x v="9"/>
            <x v="13"/>
            <x v="17"/>
            <x v="18"/>
            <x v="23"/>
            <x v="28"/>
            <x v="31"/>
            <x v="32"/>
            <x v="39"/>
            <x v="41"/>
            <x v="42"/>
            <x v="48"/>
            <x v="55"/>
            <x v="56"/>
            <x v="67"/>
            <x v="78"/>
          </reference>
        </references>
      </pivotArea>
    </format>
    <format dxfId="61">
      <pivotArea collapsedLevelsAreSubtotals="1" fieldPosition="0">
        <references count="1">
          <reference field="0" count="18">
            <x v="1"/>
            <x v="4"/>
            <x v="9"/>
            <x v="13"/>
            <x v="17"/>
            <x v="18"/>
            <x v="23"/>
            <x v="28"/>
            <x v="31"/>
            <x v="32"/>
            <x v="39"/>
            <x v="41"/>
            <x v="42"/>
            <x v="48"/>
            <x v="55"/>
            <x v="56"/>
            <x v="67"/>
            <x v="78"/>
          </reference>
        </references>
      </pivotArea>
    </format>
    <format dxfId="60">
      <pivotArea type="all" dataOnly="0" outline="0" fieldPosition="0"/>
    </format>
    <format dxfId="59">
      <pivotArea outline="0" collapsedLevelsAreSubtotals="1" fieldPosition="0"/>
    </format>
    <format dxfId="58">
      <pivotArea field="0" type="button" dataOnly="0" labelOnly="1" outline="0" axis="axisRow" fieldPosition="0"/>
    </format>
    <format dxfId="57">
      <pivotArea dataOnly="0" labelOnly="1" fieldPosition="0">
        <references count="1">
          <reference field="0" count="50">
            <x v="1"/>
            <x v="4"/>
            <x v="8"/>
            <x v="9"/>
            <x v="10"/>
            <x v="11"/>
            <x v="12"/>
            <x v="13"/>
            <x v="14"/>
            <x v="16"/>
            <x v="17"/>
            <x v="18"/>
            <x v="19"/>
            <x v="23"/>
            <x v="28"/>
            <x v="29"/>
            <x v="31"/>
            <x v="32"/>
            <x v="34"/>
            <x v="36"/>
            <x v="37"/>
            <x v="39"/>
            <x v="41"/>
            <x v="42"/>
            <x v="43"/>
            <x v="44"/>
            <x v="47"/>
            <x v="48"/>
            <x v="49"/>
            <x v="50"/>
            <x v="51"/>
            <x v="55"/>
            <x v="56"/>
            <x v="58"/>
            <x v="59"/>
            <x v="60"/>
            <x v="61"/>
            <x v="62"/>
            <x v="63"/>
            <x v="64"/>
            <x v="66"/>
            <x v="67"/>
            <x v="69"/>
            <x v="71"/>
            <x v="72"/>
            <x v="73"/>
            <x v="74"/>
            <x v="75"/>
            <x v="76"/>
            <x v="78"/>
          </reference>
        </references>
      </pivotArea>
    </format>
    <format dxfId="56">
      <pivotArea dataOnly="0" labelOnly="1" fieldPosition="0">
        <references count="1">
          <reference field="0" count="29">
            <x v="0"/>
            <x v="2"/>
            <x v="3"/>
            <x v="5"/>
            <x v="6"/>
            <x v="7"/>
            <x v="15"/>
            <x v="20"/>
            <x v="21"/>
            <x v="22"/>
            <x v="24"/>
            <x v="25"/>
            <x v="26"/>
            <x v="27"/>
            <x v="30"/>
            <x v="33"/>
            <x v="35"/>
            <x v="38"/>
            <x v="40"/>
            <x v="45"/>
            <x v="46"/>
            <x v="52"/>
            <x v="53"/>
            <x v="54"/>
            <x v="57"/>
            <x v="65"/>
            <x v="68"/>
            <x v="70"/>
            <x v="77"/>
          </reference>
        </references>
      </pivotArea>
    </format>
    <format dxfId="55">
      <pivotArea dataOnly="0" labelOnly="1" outline="0" axis="axisValues" fieldPosition="0"/>
    </format>
    <format dxfId="54">
      <pivotArea dataOnly="0" labelOnly="1" fieldPosition="0">
        <references count="1">
          <reference field="0" count="1">
            <x v="4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59C5871-57E1-204E-BCFC-5B91A42D404A}" name="PivotTable7" cacheId="11"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2" rowHeaderCaption="Institution">
  <location ref="G27:H47" firstHeaderRow="1" firstDataRow="1" firstDataCol="1"/>
  <pivotFields count="2">
    <pivotField axis="axisRow" showAll="0" sortType="descending">
      <items count="21">
        <item x="3"/>
        <item x="19"/>
        <item x="1"/>
        <item x="11"/>
        <item x="7"/>
        <item n="Columbia University in the City of NY" x="16"/>
        <item x="12"/>
        <item x="9"/>
        <item x="15"/>
        <item x="2"/>
        <item x="17"/>
        <item x="10"/>
        <item x="0"/>
        <item x="13"/>
        <item x="6"/>
        <item x="14"/>
        <item x="18"/>
        <item x="5"/>
        <item x="8"/>
        <item x="4"/>
        <item t="default"/>
      </items>
      <autoSortScope>
        <pivotArea dataOnly="0" outline="0" fieldPosition="0">
          <references count="1">
            <reference field="4294967294" count="1" selected="0">
              <x v="0"/>
            </reference>
          </references>
        </pivotArea>
      </autoSortScope>
    </pivotField>
    <pivotField dataField="1" showAll="0"/>
  </pivotFields>
  <rowFields count="1">
    <field x="0"/>
  </rowFields>
  <rowItems count="20">
    <i>
      <x v="2"/>
    </i>
    <i>
      <x v="12"/>
    </i>
    <i>
      <x v="9"/>
    </i>
    <i>
      <x/>
    </i>
    <i>
      <x v="19"/>
    </i>
    <i>
      <x v="17"/>
    </i>
    <i>
      <x v="14"/>
    </i>
    <i>
      <x v="4"/>
    </i>
    <i>
      <x v="18"/>
    </i>
    <i>
      <x v="7"/>
    </i>
    <i>
      <x v="11"/>
    </i>
    <i>
      <x v="3"/>
    </i>
    <i>
      <x v="6"/>
    </i>
    <i>
      <x v="13"/>
    </i>
    <i>
      <x v="15"/>
    </i>
    <i>
      <x v="8"/>
    </i>
    <i>
      <x v="5"/>
    </i>
    <i>
      <x v="10"/>
    </i>
    <i>
      <x v="16"/>
    </i>
    <i>
      <x v="1"/>
    </i>
  </rowItems>
  <colItems count="1">
    <i/>
  </colItems>
  <dataFields count="1">
    <dataField name="Sum of 40-year NPV" fld="1" baseField="0" baseItem="0"/>
  </dataFields>
  <formats count="15">
    <format dxfId="84">
      <pivotArea dataOnly="0" outline="0" axis="axisValues" fieldPosition="0"/>
    </format>
    <format dxfId="83">
      <pivotArea type="all" dataOnly="0" outline="0" fieldPosition="0"/>
    </format>
    <format dxfId="82">
      <pivotArea outline="0" collapsedLevelsAreSubtotals="1" fieldPosition="0"/>
    </format>
    <format dxfId="81">
      <pivotArea field="0" type="button" dataOnly="0" labelOnly="1" outline="0" axis="axisRow" fieldPosition="0"/>
    </format>
    <format dxfId="80">
      <pivotArea dataOnly="0" labelOnly="1" fieldPosition="0">
        <references count="1">
          <reference field="0" count="0"/>
        </references>
      </pivotArea>
    </format>
    <format dxfId="79">
      <pivotArea dataOnly="0" labelOnly="1" outline="0" axis="axisValues" fieldPosition="0"/>
    </format>
    <format dxfId="78">
      <pivotArea type="all" dataOnly="0" outline="0" fieldPosition="0"/>
    </format>
    <format dxfId="77">
      <pivotArea field="0" type="button" dataOnly="0" labelOnly="1" outline="0" axis="axisRow" fieldPosition="0"/>
    </format>
    <format dxfId="76">
      <pivotArea dataOnly="0" labelOnly="1" fieldPosition="0">
        <references count="1">
          <reference field="0" count="0"/>
        </references>
      </pivotArea>
    </format>
    <format dxfId="75">
      <pivotArea outline="0" collapsedLevelsAreSubtotals="1" fieldPosition="0"/>
    </format>
    <format dxfId="74">
      <pivotArea dataOnly="0" labelOnly="1" outline="0" axis="axisValues" fieldPosition="0"/>
    </format>
    <format dxfId="73">
      <pivotArea outline="0" collapsedLevelsAreSubtotals="1" fieldPosition="0"/>
    </format>
    <format dxfId="72">
      <pivotArea dataOnly="0" labelOnly="1" outline="0" axis="axisValues" fieldPosition="0"/>
    </format>
    <format dxfId="71">
      <pivotArea outline="0" collapsedLevelsAreSubtotals="1" fieldPosition="0"/>
    </format>
    <format dxfId="70">
      <pivotArea dataOnly="0" labelOnly="1" outline="0" axis="axisValues" fieldPosition="0"/>
    </format>
  </formats>
  <chartFormats count="1">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F14D25B-F3F8-B540-8EB6-7692084B3A2A}" name="PivotTable5" cacheId="0"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2" rowHeaderCaption="Institution">
  <location ref="A27:B47" firstHeaderRow="1" firstDataRow="1" firstDataCol="1"/>
  <pivotFields count="2">
    <pivotField axis="axisRow" showAll="0" sortType="ascending">
      <items count="21">
        <item x="0"/>
        <item x="5"/>
        <item x="1"/>
        <item x="14"/>
        <item x="6"/>
        <item x="11"/>
        <item x="18"/>
        <item x="12"/>
        <item x="7"/>
        <item x="3"/>
        <item x="8"/>
        <item x="16"/>
        <item x="9"/>
        <item x="10"/>
        <item x="13"/>
        <item n="U.S. Merchant Marine Academy" x="2"/>
        <item x="19"/>
        <item x="4"/>
        <item x="15"/>
        <item x="17"/>
        <item t="default"/>
      </items>
      <autoSortScope>
        <pivotArea dataOnly="0" outline="0" fieldPosition="0">
          <references count="1">
            <reference field="4294967294" count="1" selected="0">
              <x v="0"/>
            </reference>
          </references>
        </pivotArea>
      </autoSortScope>
    </pivotField>
    <pivotField dataField="1" showAll="0">
      <items count="16">
        <item x="0"/>
        <item x="1"/>
        <item x="2"/>
        <item x="3"/>
        <item x="4"/>
        <item x="5"/>
        <item x="6"/>
        <item x="7"/>
        <item x="8"/>
        <item x="9"/>
        <item x="10"/>
        <item x="11"/>
        <item x="12"/>
        <item x="13"/>
        <item x="14"/>
        <item t="default"/>
      </items>
    </pivotField>
  </pivotFields>
  <rowFields count="1">
    <field x="0"/>
  </rowFields>
  <rowItems count="20">
    <i>
      <x/>
    </i>
    <i>
      <x v="2"/>
    </i>
    <i>
      <x v="15"/>
    </i>
    <i>
      <x v="9"/>
    </i>
    <i>
      <x v="17"/>
    </i>
    <i>
      <x v="1"/>
    </i>
    <i>
      <x v="10"/>
    </i>
    <i>
      <x v="12"/>
    </i>
    <i>
      <x v="8"/>
    </i>
    <i>
      <x v="13"/>
    </i>
    <i>
      <x v="4"/>
    </i>
    <i>
      <x v="5"/>
    </i>
    <i>
      <x v="7"/>
    </i>
    <i>
      <x v="14"/>
    </i>
    <i>
      <x v="18"/>
    </i>
    <i>
      <x v="3"/>
    </i>
    <i>
      <x v="11"/>
    </i>
    <i>
      <x v="19"/>
    </i>
    <i>
      <x v="6"/>
    </i>
    <i>
      <x v="16"/>
    </i>
  </rowItems>
  <colItems count="1">
    <i/>
  </colItems>
  <dataFields count="1">
    <dataField name="Median Debt" fld="1" baseField="0" baseItem="0"/>
  </dataFields>
  <formats count="11">
    <format dxfId="95">
      <pivotArea dataOnly="0" labelOnly="1" outline="0" axis="axisValues" fieldPosition="0"/>
    </format>
    <format dxfId="94">
      <pivotArea type="all" dataOnly="0" outline="0" fieldPosition="0"/>
    </format>
    <format dxfId="93">
      <pivotArea outline="0" collapsedLevelsAreSubtotals="1" fieldPosition="0"/>
    </format>
    <format dxfId="92">
      <pivotArea field="0" type="button" dataOnly="0" labelOnly="1" outline="0" axis="axisRow" fieldPosition="0"/>
    </format>
    <format dxfId="91">
      <pivotArea dataOnly="0" labelOnly="1" fieldPosition="0">
        <references count="1">
          <reference field="0" count="0"/>
        </references>
      </pivotArea>
    </format>
    <format dxfId="90">
      <pivotArea dataOnly="0" labelOnly="1" outline="0" axis="axisValues" fieldPosition="0"/>
    </format>
    <format dxfId="89">
      <pivotArea type="all" dataOnly="0" outline="0" fieldPosition="0"/>
    </format>
    <format dxfId="88">
      <pivotArea outline="0" collapsedLevelsAreSubtotals="1" fieldPosition="0"/>
    </format>
    <format dxfId="87">
      <pivotArea field="0" type="button" dataOnly="0" labelOnly="1" outline="0" axis="axisRow" fieldPosition="0"/>
    </format>
    <format dxfId="86">
      <pivotArea dataOnly="0" labelOnly="1" fieldPosition="0">
        <references count="1">
          <reference field="0" count="0"/>
        </references>
      </pivotArea>
    </format>
    <format dxfId="85">
      <pivotArea dataOnly="0" labelOnly="1" outline="0" axis="axisValues" fieldPosition="0"/>
    </format>
  </formats>
  <chartFormats count="1">
    <chartFormat chart="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0450DB5-CC60-9F44-AD84-984FD2A8BAA5}" name="PivotTable3" cacheId="2"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2" rowHeaderCaption="Institution">
  <location ref="G5:H25" firstHeaderRow="1" firstDataRow="1" firstDataCol="1"/>
  <pivotFields count="2">
    <pivotField axis="axisRow" showAll="0" sortType="descending">
      <items count="21">
        <item x="4"/>
        <item x="13"/>
        <item x="17"/>
        <item x="16"/>
        <item x="11"/>
        <item x="14"/>
        <item x="2"/>
        <item x="8"/>
        <item x="5"/>
        <item x="10"/>
        <item x="18"/>
        <item x="3"/>
        <item x="1"/>
        <item x="6"/>
        <item x="9"/>
        <item x="19"/>
        <item x="0"/>
        <item x="12"/>
        <item x="7"/>
        <item x="15"/>
        <item t="default"/>
      </items>
      <autoSortScope>
        <pivotArea dataOnly="0" outline="0" fieldPosition="0">
          <references count="1">
            <reference field="4294967294" count="1" selected="0">
              <x v="0"/>
            </reference>
          </references>
        </pivotArea>
      </autoSortScope>
    </pivotField>
    <pivotField dataField="1" showAll="0">
      <items count="21">
        <item x="19"/>
        <item x="18"/>
        <item x="17"/>
        <item x="16"/>
        <item x="15"/>
        <item x="14"/>
        <item x="13"/>
        <item x="12"/>
        <item x="11"/>
        <item x="10"/>
        <item x="9"/>
        <item x="8"/>
        <item x="7"/>
        <item x="6"/>
        <item x="5"/>
        <item x="4"/>
        <item x="3"/>
        <item x="2"/>
        <item x="1"/>
        <item x="0"/>
        <item t="default"/>
      </items>
    </pivotField>
  </pivotFields>
  <rowFields count="1">
    <field x="0"/>
  </rowFields>
  <rowItems count="20">
    <i>
      <x v="16"/>
    </i>
    <i>
      <x v="12"/>
    </i>
    <i>
      <x v="6"/>
    </i>
    <i>
      <x v="11"/>
    </i>
    <i>
      <x/>
    </i>
    <i>
      <x v="8"/>
    </i>
    <i>
      <x v="13"/>
    </i>
    <i>
      <x v="18"/>
    </i>
    <i>
      <x v="7"/>
    </i>
    <i>
      <x v="14"/>
    </i>
    <i>
      <x v="9"/>
    </i>
    <i>
      <x v="4"/>
    </i>
    <i>
      <x v="17"/>
    </i>
    <i>
      <x v="1"/>
    </i>
    <i>
      <x v="5"/>
    </i>
    <i>
      <x v="19"/>
    </i>
    <i>
      <x v="3"/>
    </i>
    <i>
      <x v="2"/>
    </i>
    <i>
      <x v="10"/>
    </i>
    <i>
      <x v="15"/>
    </i>
  </rowItems>
  <colItems count="1">
    <i/>
  </colItems>
  <dataFields count="1">
    <dataField name="Sum of C100_4_POOLED2" fld="1" baseField="0" baseItem="0"/>
  </dataFields>
  <formats count="11">
    <format dxfId="106">
      <pivotArea dataOnly="0" labelOnly="1" outline="0" axis="axisValues" fieldPosition="0"/>
    </format>
    <format dxfId="105">
      <pivotArea type="all" dataOnly="0" outline="0" fieldPosition="0"/>
    </format>
    <format dxfId="104">
      <pivotArea outline="0" collapsedLevelsAreSubtotals="1" fieldPosition="0"/>
    </format>
    <format dxfId="103">
      <pivotArea field="0" type="button" dataOnly="0" labelOnly="1" outline="0" axis="axisRow" fieldPosition="0"/>
    </format>
    <format dxfId="102">
      <pivotArea dataOnly="0" labelOnly="1" fieldPosition="0">
        <references count="1">
          <reference field="0" count="0"/>
        </references>
      </pivotArea>
    </format>
    <format dxfId="101">
      <pivotArea dataOnly="0" labelOnly="1" outline="0" axis="axisValues" fieldPosition="0"/>
    </format>
    <format dxfId="100">
      <pivotArea type="all" dataOnly="0" outline="0" fieldPosition="0"/>
    </format>
    <format dxfId="99">
      <pivotArea outline="0" collapsedLevelsAreSubtotals="1" fieldPosition="0"/>
    </format>
    <format dxfId="98">
      <pivotArea field="0" type="button" dataOnly="0" labelOnly="1" outline="0" axis="axisRow" fieldPosition="0"/>
    </format>
    <format dxfId="97">
      <pivotArea dataOnly="0" labelOnly="1" fieldPosition="0">
        <references count="1">
          <reference field="0" count="0"/>
        </references>
      </pivotArea>
    </format>
    <format dxfId="96">
      <pivotArea dataOnly="0" labelOnly="1" outline="0" axis="axisValues" fieldPosition="0"/>
    </format>
  </formats>
  <chartFormats count="1">
    <chartFormat chart="1"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281414D-2FBF-F345-A136-22DA936ADFFE}" name="PivotTable9" cacheId="4"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3" rowHeaderCaption="Institution">
  <location ref="A49:B69" firstHeaderRow="1" firstDataRow="1" firstDataCol="1"/>
  <pivotFields count="2">
    <pivotField axis="axisRow" showAll="0">
      <items count="21">
        <item x="3"/>
        <item x="15"/>
        <item x="0"/>
        <item x="5"/>
        <item x="18"/>
        <item x="17"/>
        <item x="14"/>
        <item x="8"/>
        <item x="2"/>
        <item x="11"/>
        <item x="10"/>
        <item x="1"/>
        <item x="16"/>
        <item x="9"/>
        <item x="12"/>
        <item x="13"/>
        <item x="7"/>
        <item x="6"/>
        <item x="4"/>
        <item x="19"/>
        <item t="default"/>
      </items>
    </pivotField>
    <pivotField dataField="1" showAll="0">
      <items count="21">
        <item x="19"/>
        <item x="18"/>
        <item x="17"/>
        <item x="16"/>
        <item x="15"/>
        <item x="14"/>
        <item x="13"/>
        <item x="12"/>
        <item x="11"/>
        <item x="10"/>
        <item x="9"/>
        <item x="8"/>
        <item x="7"/>
        <item x="6"/>
        <item x="5"/>
        <item x="4"/>
        <item x="3"/>
        <item x="2"/>
        <item x="1"/>
        <item x="0"/>
        <item t="default"/>
      </items>
    </pivotField>
  </pivotFields>
  <rowFields count="1">
    <field x="0"/>
  </rowFields>
  <rowItems count="20">
    <i>
      <x/>
    </i>
    <i>
      <x v="1"/>
    </i>
    <i>
      <x v="2"/>
    </i>
    <i>
      <x v="3"/>
    </i>
    <i>
      <x v="4"/>
    </i>
    <i>
      <x v="5"/>
    </i>
    <i>
      <x v="6"/>
    </i>
    <i>
      <x v="7"/>
    </i>
    <i>
      <x v="8"/>
    </i>
    <i>
      <x v="9"/>
    </i>
    <i>
      <x v="10"/>
    </i>
    <i>
      <x v="11"/>
    </i>
    <i>
      <x v="12"/>
    </i>
    <i>
      <x v="13"/>
    </i>
    <i>
      <x v="14"/>
    </i>
    <i>
      <x v="15"/>
    </i>
    <i>
      <x v="16"/>
    </i>
    <i>
      <x v="17"/>
    </i>
    <i>
      <x v="18"/>
    </i>
    <i>
      <x v="19"/>
    </i>
  </rowItems>
  <colItems count="1">
    <i/>
  </colItems>
  <dataFields count="1">
    <dataField name="Sum of MD_EARN_WNE_P10" fld="1" baseField="0" baseItem="0"/>
  </dataFields>
  <formats count="13">
    <format dxfId="119">
      <pivotArea dataOnly="0" labelOnly="1" outline="0" axis="axisValues" fieldPosition="0"/>
    </format>
    <format dxfId="118">
      <pivotArea type="all" dataOnly="0" outline="0" fieldPosition="0"/>
    </format>
    <format dxfId="117">
      <pivotArea outline="0" collapsedLevelsAreSubtotals="1" fieldPosition="0"/>
    </format>
    <format dxfId="116">
      <pivotArea field="0" type="button" dataOnly="0" labelOnly="1" outline="0" axis="axisRow" fieldPosition="0"/>
    </format>
    <format dxfId="115">
      <pivotArea dataOnly="0" labelOnly="1" fieldPosition="0">
        <references count="1">
          <reference field="0" count="0"/>
        </references>
      </pivotArea>
    </format>
    <format dxfId="114">
      <pivotArea dataOnly="0" labelOnly="1" outline="0" axis="axisValues" fieldPosition="0"/>
    </format>
    <format dxfId="113">
      <pivotArea collapsedLevelsAreSubtotals="1" fieldPosition="0">
        <references count="1">
          <reference field="0" count="1">
            <x v="12"/>
          </reference>
        </references>
      </pivotArea>
    </format>
    <format dxfId="112">
      <pivotArea type="all" dataOnly="0" outline="0" fieldPosition="0"/>
    </format>
    <format dxfId="111">
      <pivotArea outline="0" collapsedLevelsAreSubtotals="1" fieldPosition="0"/>
    </format>
    <format dxfId="110">
      <pivotArea field="0" type="button" dataOnly="0" labelOnly="1" outline="0" axis="axisRow" fieldPosition="0"/>
    </format>
    <format dxfId="109">
      <pivotArea dataOnly="0" labelOnly="1" fieldPosition="0">
        <references count="1">
          <reference field="0" count="0"/>
        </references>
      </pivotArea>
    </format>
    <format dxfId="108">
      <pivotArea dataOnly="0" labelOnly="1" outline="0" axis="axisValues" fieldPosition="0"/>
    </format>
    <format dxfId="107">
      <pivotArea collapsedLevelsAreSubtotals="1" fieldPosition="0">
        <references count="1">
          <reference field="0" count="1">
            <x v="12"/>
          </reference>
        </references>
      </pivotArea>
    </format>
  </formats>
  <chartFormats count="1">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92414E0-9914-424A-88BB-A343083DD9AC}" name="PivotTable4" cacheId="8"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4" rowHeaderCaption="Institution">
  <location ref="J5:K25" firstHeaderRow="1" firstDataRow="1" firstDataCol="1"/>
  <pivotFields count="2">
    <pivotField axis="axisRow" showAll="0" sortType="descending">
      <items count="21">
        <item x="7"/>
        <item x="8"/>
        <item n="Columbia University in the City of NY" x="4"/>
        <item x="16"/>
        <item x="18"/>
        <item x="10"/>
        <item x="6"/>
        <item x="19"/>
        <item x="0"/>
        <item x="13"/>
        <item x="14"/>
        <item x="11"/>
        <item x="15"/>
        <item x="3"/>
        <item x="17"/>
        <item x="2"/>
        <item x="9"/>
        <item x="5"/>
        <item x="12"/>
        <item x="1"/>
        <item t="default"/>
      </items>
      <autoSortScope>
        <pivotArea dataOnly="0" outline="0" fieldPosition="0">
          <references count="1">
            <reference field="4294967294" count="1" selected="0">
              <x v="0"/>
            </reference>
          </references>
        </pivotArea>
      </autoSortScope>
    </pivotField>
    <pivotField dataField="1" showAll="0">
      <items count="21">
        <item x="19"/>
        <item x="18"/>
        <item x="17"/>
        <item x="16"/>
        <item x="15"/>
        <item x="14"/>
        <item x="13"/>
        <item x="12"/>
        <item x="11"/>
        <item x="10"/>
        <item x="9"/>
        <item x="8"/>
        <item x="7"/>
        <item x="6"/>
        <item x="5"/>
        <item x="4"/>
        <item x="3"/>
        <item x="2"/>
        <item x="1"/>
        <item x="0"/>
        <item t="default"/>
      </items>
    </pivotField>
  </pivotFields>
  <rowFields count="1">
    <field x="0"/>
  </rowFields>
  <rowItems count="20">
    <i>
      <x v="8"/>
    </i>
    <i>
      <x v="19"/>
    </i>
    <i>
      <x v="15"/>
    </i>
    <i>
      <x v="13"/>
    </i>
    <i>
      <x v="2"/>
    </i>
    <i>
      <x v="17"/>
    </i>
    <i>
      <x v="6"/>
    </i>
    <i>
      <x/>
    </i>
    <i>
      <x v="1"/>
    </i>
    <i>
      <x v="16"/>
    </i>
    <i>
      <x v="5"/>
    </i>
    <i>
      <x v="11"/>
    </i>
    <i>
      <x v="18"/>
    </i>
    <i>
      <x v="9"/>
    </i>
    <i>
      <x v="10"/>
    </i>
    <i>
      <x v="12"/>
    </i>
    <i>
      <x v="3"/>
    </i>
    <i>
      <x v="14"/>
    </i>
    <i>
      <x v="4"/>
    </i>
    <i>
      <x v="7"/>
    </i>
  </rowItems>
  <colItems count="1">
    <i/>
  </colItems>
  <dataFields count="1">
    <dataField name="Sum of RET_FT4_POOLED" fld="1" baseField="0" baseItem="0"/>
  </dataFields>
  <formats count="10">
    <format dxfId="129">
      <pivotArea dataOnly="0" labelOnly="1" outline="0" axis="axisValues" fieldPosition="0"/>
    </format>
    <format dxfId="128">
      <pivotArea field="0" type="button" dataOnly="0" labelOnly="1" outline="0" axis="axisRow" fieldPosition="0"/>
    </format>
    <format dxfId="127">
      <pivotArea dataOnly="0" labelOnly="1" fieldPosition="0">
        <references count="1">
          <reference field="0" count="0"/>
        </references>
      </pivotArea>
    </format>
    <format dxfId="126">
      <pivotArea outline="0" collapsedLevelsAreSubtotals="1" fieldPosition="0"/>
    </format>
    <format dxfId="125">
      <pivotArea dataOnly="0" labelOnly="1" outline="0" axis="axisValues" fieldPosition="0"/>
    </format>
    <format dxfId="124">
      <pivotArea type="all" dataOnly="0" outline="0" fieldPosition="0"/>
    </format>
    <format dxfId="123">
      <pivotArea outline="0" collapsedLevelsAreSubtotals="1" fieldPosition="0"/>
    </format>
    <format dxfId="122">
      <pivotArea field="0" type="button" dataOnly="0" labelOnly="1" outline="0" axis="axisRow" fieldPosition="0"/>
    </format>
    <format dxfId="121">
      <pivotArea dataOnly="0" labelOnly="1" fieldPosition="0">
        <references count="1">
          <reference field="0" count="0"/>
        </references>
      </pivotArea>
    </format>
    <format dxfId="120">
      <pivotArea dataOnly="0" labelOnly="1" outline="0" axis="axisValues" fieldPosition="0"/>
    </format>
  </formats>
  <chartFormats count="1">
    <chartFormat chart="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9CB768A-59EC-BC46-B723-4A0485B85256}" name="PivotTable11" cacheId="7"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2" rowHeaderCaption="Institution">
  <location ref="G49:H69" firstHeaderRow="1" firstDataRow="1" firstDataCol="1"/>
  <pivotFields count="2">
    <pivotField axis="axisRow" showAll="0" sortType="descending">
      <items count="21">
        <item x="14"/>
        <item x="12"/>
        <item x="19"/>
        <item x="0"/>
        <item x="6"/>
        <item n="Columbia University in the City of NY" x="15"/>
        <item x="11"/>
        <item x="9"/>
        <item x="16"/>
        <item x="8"/>
        <item x="10"/>
        <item x="7"/>
        <item x="2"/>
        <item x="4"/>
        <item x="5"/>
        <item x="17"/>
        <item x="3"/>
        <item x="1"/>
        <item x="18"/>
        <item x="13"/>
        <item t="default"/>
      </items>
      <autoSortScope>
        <pivotArea dataOnly="0" outline="0" fieldPosition="0">
          <references count="1">
            <reference field="4294967294" count="1" selected="0">
              <x v="0"/>
            </reference>
          </references>
        </pivotArea>
      </autoSortScope>
    </pivotField>
    <pivotField dataField="1" showAll="0">
      <items count="21">
        <item x="19"/>
        <item x="18"/>
        <item x="17"/>
        <item x="16"/>
        <item x="15"/>
        <item x="14"/>
        <item x="13"/>
        <item x="12"/>
        <item x="11"/>
        <item x="10"/>
        <item x="9"/>
        <item x="8"/>
        <item x="7"/>
        <item x="6"/>
        <item x="5"/>
        <item x="4"/>
        <item x="3"/>
        <item x="2"/>
        <item x="1"/>
        <item x="0"/>
        <item t="default"/>
      </items>
    </pivotField>
  </pivotFields>
  <rowFields count="1">
    <field x="0"/>
  </rowFields>
  <rowItems count="20">
    <i>
      <x v="3"/>
    </i>
    <i>
      <x v="17"/>
    </i>
    <i>
      <x v="12"/>
    </i>
    <i>
      <x v="16"/>
    </i>
    <i>
      <x v="13"/>
    </i>
    <i>
      <x v="14"/>
    </i>
    <i>
      <x v="4"/>
    </i>
    <i>
      <x v="11"/>
    </i>
    <i>
      <x v="9"/>
    </i>
    <i>
      <x v="7"/>
    </i>
    <i>
      <x v="10"/>
    </i>
    <i>
      <x v="6"/>
    </i>
    <i>
      <x v="1"/>
    </i>
    <i>
      <x v="19"/>
    </i>
    <i>
      <x/>
    </i>
    <i>
      <x v="5"/>
    </i>
    <i>
      <x v="8"/>
    </i>
    <i>
      <x v="15"/>
    </i>
    <i>
      <x v="18"/>
    </i>
    <i>
      <x v="2"/>
    </i>
  </rowItems>
  <colItems count="1">
    <i/>
  </colItems>
  <dataFields count="1">
    <dataField name="Sum of PCT75_EARN_WNE_P10" fld="1" baseField="0" baseItem="0"/>
  </dataFields>
  <formats count="11">
    <format dxfId="140">
      <pivotArea dataOnly="0" labelOnly="1" outline="0" axis="axisValues" fieldPosition="0"/>
    </format>
    <format dxfId="139">
      <pivotArea type="all" dataOnly="0" outline="0" fieldPosition="0"/>
    </format>
    <format dxfId="138">
      <pivotArea outline="0" collapsedLevelsAreSubtotals="1" fieldPosition="0"/>
    </format>
    <format dxfId="137">
      <pivotArea field="0" type="button" dataOnly="0" labelOnly="1" outline="0" axis="axisRow" fieldPosition="0"/>
    </format>
    <format dxfId="136">
      <pivotArea dataOnly="0" labelOnly="1" fieldPosition="0">
        <references count="1">
          <reference field="0" count="0"/>
        </references>
      </pivotArea>
    </format>
    <format dxfId="135">
      <pivotArea dataOnly="0" labelOnly="1" outline="0" axis="axisValues" fieldPosition="0"/>
    </format>
    <format dxfId="134">
      <pivotArea type="all" dataOnly="0" outline="0" fieldPosition="0"/>
    </format>
    <format dxfId="133">
      <pivotArea outline="0" collapsedLevelsAreSubtotals="1" fieldPosition="0"/>
    </format>
    <format dxfId="132">
      <pivotArea field="0" type="button" dataOnly="0" labelOnly="1" outline="0" axis="axisRow" fieldPosition="0"/>
    </format>
    <format dxfId="131">
      <pivotArea dataOnly="0" labelOnly="1" fieldPosition="0">
        <references count="1">
          <reference field="0" count="0"/>
        </references>
      </pivotArea>
    </format>
    <format dxfId="130">
      <pivotArea dataOnly="0" labelOnly="1" outline="0" axis="axisValues" fieldPosition="0"/>
    </format>
  </formats>
  <chartFormats count="1">
    <chartFormat chart="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06E2B6A-BD99-3C40-AAB0-991CBDF11FEF}" sourceName="YEAR">
  <pivotTables>
    <pivotTable tabId="17" name="Tuition2"/>
    <pivotTable tabId="17" name="ACT2"/>
    <pivotTable tabId="17" name="Adm Rates2"/>
    <pivotTable tabId="17" name="Comp Rates2"/>
    <pivotTable tabId="17" name="Cost Attend Yrly2"/>
    <pivotTable tabId="17" name="Debt2"/>
    <pivotTable tabId="17" name="earns2"/>
    <pivotTable tabId="17" name="Enrollment2"/>
    <pivotTable tabId="17" name="ROI2"/>
    <pivotTable tabId="17" name="SAT2"/>
  </pivotTables>
  <data>
    <tabular pivotCacheId="1296311923" showMissing="0">
      <items count="3">
        <i x="2"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STNM" xr10:uid="{02CCF0F0-8DAA-1048-964C-1276BCD918F2}" sourceName="INSTNM">
  <pivotTables>
    <pivotTable tabId="17" name="Tuition2"/>
    <pivotTable tabId="17" name="ACT2"/>
    <pivotTable tabId="17" name="Adm Rates2"/>
    <pivotTable tabId="17" name="Comp Rates2"/>
    <pivotTable tabId="17" name="Cost Attend Yrly2"/>
    <pivotTable tabId="17" name="Debt2"/>
    <pivotTable tabId="17" name="earns2"/>
    <pivotTable tabId="17" name="Enrollment2"/>
    <pivotTable tabId="17" name="ROI2"/>
    <pivotTable tabId="17" name="SAT2"/>
  </pivotTables>
  <data>
    <tabular pivotCacheId="1296311923" showMissing="0">
      <items count="18">
        <i x="0" s="1"/>
        <i x="1" s="1"/>
        <i x="2" s="1"/>
        <i x="3" s="1"/>
        <i x="4" s="1"/>
        <i x="5" s="1"/>
        <i x="6" s="1"/>
        <i x="7" s="1"/>
        <i x="8" s="1"/>
        <i x="9" s="1"/>
        <i x="10" s="1"/>
        <i x="11" s="1"/>
        <i x="12" s="1"/>
        <i x="13" s="1"/>
        <i x="14" s="1"/>
        <i x="15" s="1"/>
        <i x="16" s="1"/>
        <i x="17"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91F5599D-18E8-304B-B2C3-CEB9099FE318}" cache="Slicer_YEAR" columnCount="3" lockedPosition="1" rowHeight="274320"/>
  <slicer name="INSTNM" xr10:uid="{E8981A90-7898-224C-8CBA-1B1499A27B72}" cache="Slicer_INSTNM" columnCount="6" lockedPosition="1" rowHeight="27432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9FADFAC-EC08-0D4A-9AB7-9B009461AC37}" name="DashData2" displayName="DashData2" ref="A1:AN55" totalsRowShown="0">
  <autoFilter ref="A1:AN55" xr:uid="{E6FF51FB-E639-6B41-9053-76ED48A047E6}"/>
  <sortState ref="A2:AN55">
    <sortCondition ref="B1:B55"/>
  </sortState>
  <tableColumns count="40">
    <tableColumn id="1" xr3:uid="{25C9C42B-6324-B54E-BF07-8D194D501015}" name="YEAR"/>
    <tableColumn id="2" xr3:uid="{625C6628-4C2F-B749-9025-CA20AA4425C8}" name="INSTNM"/>
    <tableColumn id="3" xr3:uid="{685B5B23-3E2C-2149-81F5-31ED70827830}" name="ACCREDAGENCY"/>
    <tableColumn id="4" xr3:uid="{C7A1EFF2-C06B-3F42-9402-5C79DD1E0CCA}" name="HIGHDEG" dataDxfId="27"/>
    <tableColumn id="5" xr3:uid="{56C5B5EB-A524-A440-AB24-12ED34CDFA9A}" name="REGION" dataDxfId="26"/>
    <tableColumn id="6" xr3:uid="{3B68F4C2-C09B-F443-92F0-CD53F438778A}" name="ADM_RATE" dataDxfId="25"/>
    <tableColumn id="7" xr3:uid="{1E8A9607-B3C8-D34D-8526-94B55031257D}" name="ACTCM25" dataDxfId="24"/>
    <tableColumn id="8" xr3:uid="{B5E3741C-E1F2-DE48-944F-408606C1F9C3}" name="ACTCM75" dataDxfId="23"/>
    <tableColumn id="9" xr3:uid="{5FA2D4D8-AB1A-3B49-9461-48318AFC3CF3}" name="SAT_AVG" dataDxfId="22"/>
    <tableColumn id="10" xr3:uid="{CB10847F-0974-6D4C-BFED-D8911487FB60}" name="UGDS" dataDxfId="21"/>
    <tableColumn id="11" xr3:uid="{08EF76FD-C549-6744-9218-A695BE5D734C}" name="COSTT4_A" dataDxfId="20"/>
    <tableColumn id="12" xr3:uid="{0CF34BBC-37D8-614E-99CF-00392DD59E2E}" name="TUITIONFEE_IN" dataDxfId="19"/>
    <tableColumn id="13" xr3:uid="{571C8A42-CB22-5243-8F1E-5A78EC586AB7}" name="TUITIONFEE_OUT" dataDxfId="18"/>
    <tableColumn id="14" xr3:uid="{1499AD8A-74F5-6A4A-8003-9336D2850036}" name="AVGFACSAL"/>
    <tableColumn id="15" xr3:uid="{2C959C15-A661-7C44-A7FE-46E6FDD91ED7}" name="PFTFAC"/>
    <tableColumn id="16" xr3:uid="{ED052996-3163-AF40-9DE9-EB1007D55B3E}" name="C150_4" dataDxfId="17"/>
    <tableColumn id="17" xr3:uid="{B46CA9B5-04BE-7F45-9533-A8FA80B0D2AF}" name="RET_FT4"/>
    <tableColumn id="18" xr3:uid="{38A78129-2742-CC44-AC48-0545C28F585F}" name="MD_EARN_WNE_P10"/>
    <tableColumn id="19" xr3:uid="{E642D3DA-6189-394C-A246-D25C480DBFA6}" name="PCT25_EARN_WNE_P10"/>
    <tableColumn id="20" xr3:uid="{DFFC373F-30F7-9044-878A-924DBA75A0D3}" name="PCT75_EARN_WNE_P10"/>
    <tableColumn id="21" xr3:uid="{A8CD89B8-6DB8-3548-8CF5-59F82A09136D}" name="MD_EARN_WNE_P6"/>
    <tableColumn id="22" xr3:uid="{A7559035-D4BC-B34E-9AA0-0278755A88DE}" name="GRAD_DEBT_MDN_SUPP"/>
    <tableColumn id="23" xr3:uid="{CF9A373E-A55C-3542-98C9-699007294B55}" name="GRAD_DEBT_MDN10YR_SUPP"/>
    <tableColumn id="24" xr3:uid="{3BB12A48-83A4-1F48-9488-4C68FC7E1306}" name="C100_4" dataDxfId="16"/>
    <tableColumn id="25" xr3:uid="{A0CF4BA9-3D67-2D47-8274-30AD9B34CD6E}" name="OPENADMP" dataDxfId="15"/>
    <tableColumn id="26" xr3:uid="{0D589C49-8B1A-8C43-B263-49CB015D4426}" name="GRADS" dataDxfId="14"/>
    <tableColumn id="27" xr3:uid="{34B55172-297D-FF4F-9119-E0D4BF6FED07}" name="ACCREDCODE" dataDxfId="13"/>
    <tableColumn id="28" xr3:uid="{957032BD-1F71-4E4F-8A26-1E8512F2BDD3}" name="RET_FT4_POOLED" dataDxfId="12"/>
    <tableColumn id="29" xr3:uid="{17359791-661E-1341-8ADA-4A50DCA29D41}" name="C100_4_POOLED" dataDxfId="11"/>
    <tableColumn id="30" xr3:uid="{7E5B5319-F19F-9245-8D72-A4361A09D0E2}" name="BOOKSUPPLY" dataDxfId="10"/>
    <tableColumn id="31" xr3:uid="{57540A85-7661-354E-BD11-460DE23ED245}" name="ADMCON7" dataDxfId="9"/>
    <tableColumn id="32" xr3:uid="{9DD70626-8CA9-5C49-9648-4DA8A76CD526}" name="MDCOMP_ALL" dataDxfId="8"/>
    <tableColumn id="33" xr3:uid="{944E7301-A85F-A84E-B82D-8E5628EC35EB}" name="MDCOST_ALL" dataDxfId="7"/>
    <tableColumn id="34" xr3:uid="{9E2889B2-4397-3F4A-8E28-C2B816833DE4}" name="MDEARN_ALL" dataDxfId="6"/>
    <tableColumn id="35" xr3:uid="{89E6D48C-19D2-344B-863B-62153BABC417}" name="PPTUG_EF" dataDxfId="5"/>
    <tableColumn id="36" xr3:uid="{2D8BE1E4-B298-5446-A045-46E8736AD0A1}" name="INEXPFTE" dataDxfId="4"/>
    <tableColumn id="37" xr3:uid="{4972824C-6A85-F541-86AA-316BCFFF8FE8}" name="C150_4_POOLED" dataDxfId="3"/>
    <tableColumn id="39" xr3:uid="{77BB3BB2-2228-3846-BC3E-F804EC63EAE9}" name="20-year NPV" dataDxfId="2"/>
    <tableColumn id="40" xr3:uid="{B2AD8EDC-511F-3E4B-BC76-64F93354663F}" name="40-year NPV" dataDxfId="1"/>
    <tableColumn id="38" xr3:uid="{160022C1-F934-364E-9A61-B96890EE3FAE}" name="GRAD_DEBT_MDN"/>
  </tableColumns>
  <tableStyleInfo name="TableStyleMedium2" showFirstColumn="0" showLastColumn="0" showRowStripes="1" showColumnStripes="0"/>
</table>
</file>

<file path=xl/theme/theme1.xml><?xml version="1.0" encoding="utf-8"?>
<a:theme xmlns:a="http://schemas.openxmlformats.org/drawingml/2006/main" name="Parcel">
  <a:themeElements>
    <a:clrScheme name="Blue II">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EAC1C"/>
      </a:hlink>
      <a:folHlink>
        <a:srgbClr val="B26B02"/>
      </a:folHlink>
    </a:clrScheme>
    <a:fontScheme name="Parcel">
      <a:majorFont>
        <a:latin typeface="Gill Sans MT" panose="020B0502020104020203"/>
        <a:ea typeface=""/>
        <a:cs typeface=""/>
        <a:font script="Grek" typeface="Corbel"/>
        <a:font script="Cyrl" typeface="Corbel"/>
        <a:font script="Jpan" typeface="HGｺﾞｼｯｸE"/>
        <a:font script="Hang" typeface="휴먼매직체"/>
        <a:font script="Hans" typeface="华文中宋"/>
        <a:font script="Hant" typeface="微軟正黑體"/>
        <a:font script="Arab" typeface="Majalla UI"/>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Gill Sans MT" panose="020B0502020104020203"/>
        <a:ea typeface=""/>
        <a:cs typeface=""/>
        <a:font script="Grek" typeface="Corbel"/>
        <a:font script="Cyrl" typeface="Corbel"/>
        <a:font script="Jpan" typeface="HGｺﾞｼｯｸE"/>
        <a:font script="Hang" typeface="휴먼매직체"/>
        <a:font script="Hans" typeface="华文中宋"/>
        <a:font script="Hant" typeface="微軟正黑體"/>
        <a:font script="Arab" typeface="Majalla UI"/>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Parcel">
      <a:fillStyleLst>
        <a:solidFill>
          <a:schemeClr val="phClr"/>
        </a:solidFill>
        <a:gradFill rotWithShape="1">
          <a:gsLst>
            <a:gs pos="0">
              <a:schemeClr val="phClr">
                <a:tint val="80000"/>
                <a:satMod val="107000"/>
                <a:lumMod val="103000"/>
              </a:schemeClr>
            </a:gs>
            <a:gs pos="100000">
              <a:schemeClr val="phClr">
                <a:tint val="82000"/>
                <a:satMod val="109000"/>
                <a:lumMod val="103000"/>
              </a:schemeClr>
            </a:gs>
          </a:gsLst>
          <a:lin ang="5400000" scaled="0"/>
        </a:gradFill>
        <a:gradFill rotWithShape="1">
          <a:gsLst>
            <a:gs pos="0">
              <a:schemeClr val="phClr">
                <a:tint val="97000"/>
                <a:satMod val="100000"/>
                <a:lumMod val="102000"/>
              </a:schemeClr>
            </a:gs>
            <a:gs pos="50000">
              <a:schemeClr val="phClr">
                <a:shade val="100000"/>
                <a:satMod val="103000"/>
                <a:lumMod val="100000"/>
              </a:schemeClr>
            </a:gs>
            <a:gs pos="100000">
              <a:schemeClr val="phClr">
                <a:shade val="93000"/>
                <a:satMod val="110000"/>
                <a:lumMod val="99000"/>
              </a:schemeClr>
            </a:gs>
          </a:gsLst>
          <a:lin ang="5400000" scaled="0"/>
        </a:gradFill>
      </a:fillStyleLst>
      <a:lnStyleLst>
        <a:ln w="6350" cap="flat" cmpd="sng" algn="ctr">
          <a:solidFill>
            <a:schemeClr val="phClr"/>
          </a:solidFill>
          <a:prstDash val="solid"/>
        </a:ln>
        <a:ln w="12700" cap="flat" cmpd="sng" algn="ctr">
          <a:solidFill>
            <a:schemeClr val="phClr"/>
          </a:solidFill>
          <a:prstDash val="solid"/>
        </a:ln>
        <a:ln w="31750" cap="flat" cmpd="sng" algn="ctr">
          <a:solidFill>
            <a:schemeClr val="phClr"/>
          </a:solidFill>
          <a:prstDash val="solid"/>
        </a:ln>
      </a:lnStyleLst>
      <a:effectStyleLst>
        <a:effectStyle>
          <a:effectLst/>
        </a:effectStyle>
        <a:effectStyle>
          <a:effectLst/>
        </a:effectStyle>
        <a:effectStyle>
          <a:effectLst>
            <a:outerShdw blurRad="55880" dist="15240" dir="5400000" algn="ctr" rotWithShape="0">
              <a:srgbClr val="000000">
                <a:alpha val="45000"/>
              </a:srgbClr>
            </a:outerShdw>
          </a:effectLst>
          <a:scene3d>
            <a:camera prst="orthographicFront">
              <a:rot lat="0" lon="0" rev="0"/>
            </a:camera>
            <a:lightRig rig="brightRoom" dir="tl"/>
          </a:scene3d>
          <a:sp3d prstMaterial="dkEdge">
            <a:bevelT w="0" h="0"/>
          </a:sp3d>
        </a:effectStyle>
      </a:effectStyleLst>
      <a:bgFillStyleLst>
        <a:solidFill>
          <a:schemeClr val="phClr"/>
        </a:solidFill>
        <a:solidFill>
          <a:schemeClr val="phClr">
            <a:tint val="95000"/>
            <a:satMod val="170000"/>
          </a:schemeClr>
        </a:solidFill>
        <a:gradFill rotWithShape="1">
          <a:gsLst>
            <a:gs pos="0">
              <a:schemeClr val="phClr">
                <a:tint val="97000"/>
                <a:shade val="100000"/>
                <a:satMod val="185000"/>
                <a:lumMod val="120000"/>
              </a:schemeClr>
            </a:gs>
            <a:gs pos="100000">
              <a:schemeClr val="phClr">
                <a:tint val="96000"/>
                <a:shade val="95000"/>
                <a:satMod val="215000"/>
                <a:lumMod val="80000"/>
              </a:schemeClr>
            </a:gs>
          </a:gsLst>
          <a:path path="circle">
            <a:fillToRect l="50000" t="55000" r="125000" b="100000"/>
          </a:path>
        </a:gradFill>
      </a:bgFillStyleLst>
    </a:fmtScheme>
  </a:themeElements>
  <a:objectDefaults/>
  <a:extraClrSchemeLst/>
  <a:extLst>
    <a:ext uri="{05A4C25C-085E-4340-85A3-A5531E510DB2}">
      <thm15:themeFamily xmlns:thm15="http://schemas.microsoft.com/office/thememl/2012/main" name="Parcel" id="{8BEC4385-4EB9-4D53-BFB5-0EA123736B6D}" vid="{4DB32801-28C0-48B0-8C1D-A9A58613615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kaggle.com/code/rkeith2/america-s-top-colleges" TargetMode="Externa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2.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pivotTable" Target="../pivotTables/pivotTable20.xml"/><Relationship Id="rId3" Type="http://schemas.openxmlformats.org/officeDocument/2006/relationships/pivotTable" Target="../pivotTables/pivotTable15.xml"/><Relationship Id="rId7" Type="http://schemas.openxmlformats.org/officeDocument/2006/relationships/pivotTable" Target="../pivotTables/pivotTable19.xml"/><Relationship Id="rId2" Type="http://schemas.openxmlformats.org/officeDocument/2006/relationships/pivotTable" Target="../pivotTables/pivotTable14.xml"/><Relationship Id="rId1" Type="http://schemas.openxmlformats.org/officeDocument/2006/relationships/pivotTable" Target="../pivotTables/pivotTable13.xml"/><Relationship Id="rId6" Type="http://schemas.openxmlformats.org/officeDocument/2006/relationships/pivotTable" Target="../pivotTables/pivotTable18.xml"/><Relationship Id="rId11" Type="http://schemas.openxmlformats.org/officeDocument/2006/relationships/table" Target="../tables/table1.xml"/><Relationship Id="rId5" Type="http://schemas.openxmlformats.org/officeDocument/2006/relationships/pivotTable" Target="../pivotTables/pivotTable17.xml"/><Relationship Id="rId10" Type="http://schemas.openxmlformats.org/officeDocument/2006/relationships/pivotTable" Target="../pivotTables/pivotTable22.xml"/><Relationship Id="rId4" Type="http://schemas.openxmlformats.org/officeDocument/2006/relationships/pivotTable" Target="../pivotTables/pivotTable16.xml"/><Relationship Id="rId9" Type="http://schemas.openxmlformats.org/officeDocument/2006/relationships/pivotTable" Target="../pivotTables/pivotTable2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506409-FFC4-804C-B0D9-DD858D4A53F0}">
  <sheetPr codeName="Sheet1">
    <tabColor rgb="FF7030A0"/>
    <pageSetUpPr fitToPage="1"/>
  </sheetPr>
  <dimension ref="A1"/>
  <sheetViews>
    <sheetView showGridLines="0" topLeftCell="A5" zoomScale="93" workbookViewId="0">
      <selection activeCell="K5" sqref="K5"/>
    </sheetView>
  </sheetViews>
  <sheetFormatPr baseColWidth="10" defaultColWidth="11" defaultRowHeight="16"/>
  <sheetData/>
  <sheetProtection sheet="1" objects="1" scenarios="1" selectLockedCells="1" selectUnlockedCells="1"/>
  <pageMargins left="0.7" right="0.7" top="0.75" bottom="0.75" header="0.3" footer="0.3"/>
  <pageSetup scale="87"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CF3A3A-18F8-1E4E-B017-FEA10A05C52A}">
  <sheetPr codeName="Sheet2">
    <tabColor rgb="FFFF6151"/>
  </sheetPr>
  <dimension ref="A1:G42"/>
  <sheetViews>
    <sheetView showGridLines="0" topLeftCell="A8" zoomScaleNormal="100" workbookViewId="0">
      <selection activeCell="F28" sqref="F28"/>
    </sheetView>
  </sheetViews>
  <sheetFormatPr baseColWidth="10" defaultColWidth="11" defaultRowHeight="16"/>
  <cols>
    <col min="2" max="2" width="22.1640625" bestFit="1" customWidth="1"/>
    <col min="3" max="3" width="18.83203125" bestFit="1" customWidth="1"/>
    <col min="6" max="6" width="44.5" customWidth="1"/>
  </cols>
  <sheetData>
    <row r="1" spans="1:7">
      <c r="A1" s="72" t="s">
        <v>181</v>
      </c>
      <c r="B1" s="73"/>
      <c r="C1" s="73"/>
      <c r="D1" s="74"/>
      <c r="E1" s="74"/>
      <c r="F1" s="74"/>
      <c r="G1" s="75"/>
    </row>
    <row r="2" spans="1:7" ht="17" thickBot="1">
      <c r="A2" s="76"/>
      <c r="B2" s="77"/>
      <c r="C2" s="77"/>
      <c r="D2" s="78"/>
      <c r="E2" s="78"/>
      <c r="F2" s="78"/>
      <c r="G2" s="79"/>
    </row>
    <row r="3" spans="1:7">
      <c r="A3" s="80" t="s">
        <v>183</v>
      </c>
      <c r="B3" s="80"/>
      <c r="C3" s="80"/>
      <c r="D3" s="80"/>
      <c r="E3" s="80"/>
      <c r="F3" s="80"/>
      <c r="G3" s="80"/>
    </row>
    <row r="4" spans="1:7">
      <c r="A4" s="80"/>
      <c r="B4" s="80"/>
      <c r="C4" s="80"/>
      <c r="D4" s="80"/>
      <c r="E4" s="80"/>
      <c r="F4" s="80"/>
      <c r="G4" s="80"/>
    </row>
    <row r="5" spans="1:7">
      <c r="A5" s="80"/>
      <c r="B5" s="80"/>
      <c r="C5" s="80"/>
      <c r="D5" s="80"/>
      <c r="E5" s="80"/>
      <c r="F5" s="80"/>
      <c r="G5" s="80"/>
    </row>
    <row r="6" spans="1:7">
      <c r="A6" s="80"/>
      <c r="B6" s="80"/>
      <c r="C6" s="80"/>
      <c r="D6" s="80"/>
      <c r="E6" s="80"/>
      <c r="F6" s="80"/>
      <c r="G6" s="80"/>
    </row>
    <row r="7" spans="1:7">
      <c r="A7" s="80"/>
      <c r="B7" s="80"/>
      <c r="C7" s="80"/>
      <c r="D7" s="80"/>
      <c r="E7" s="80"/>
      <c r="F7" s="80"/>
      <c r="G7" s="80"/>
    </row>
    <row r="8" spans="1:7">
      <c r="A8" s="80"/>
      <c r="B8" s="80"/>
      <c r="C8" s="80"/>
      <c r="D8" s="80"/>
      <c r="E8" s="80"/>
      <c r="F8" s="80"/>
      <c r="G8" s="80"/>
    </row>
    <row r="9" spans="1:7">
      <c r="A9" s="80"/>
      <c r="B9" s="80"/>
      <c r="C9" s="80"/>
      <c r="D9" s="80"/>
      <c r="E9" s="80"/>
      <c r="F9" s="80"/>
      <c r="G9" s="80"/>
    </row>
    <row r="10" spans="1:7">
      <c r="A10" s="81"/>
      <c r="B10" s="81"/>
      <c r="C10" s="81"/>
      <c r="D10" s="81"/>
      <c r="E10" s="81"/>
      <c r="F10" s="81"/>
      <c r="G10" s="81"/>
    </row>
    <row r="11" spans="1:7">
      <c r="A11" s="81"/>
      <c r="B11" s="81"/>
      <c r="C11" s="81"/>
      <c r="D11" s="81"/>
      <c r="E11" s="81"/>
      <c r="F11" s="81"/>
      <c r="G11" s="81"/>
    </row>
    <row r="12" spans="1:7">
      <c r="A12" s="81"/>
      <c r="B12" s="81"/>
      <c r="C12" s="81"/>
      <c r="D12" s="81"/>
      <c r="E12" s="81"/>
      <c r="F12" s="81"/>
      <c r="G12" s="81"/>
    </row>
    <row r="13" spans="1:7">
      <c r="A13" s="81"/>
      <c r="B13" s="81"/>
      <c r="C13" s="81"/>
      <c r="D13" s="81"/>
      <c r="E13" s="81"/>
      <c r="F13" s="81"/>
      <c r="G13" s="81"/>
    </row>
    <row r="14" spans="1:7">
      <c r="A14" s="81"/>
      <c r="B14" s="81"/>
      <c r="C14" s="81"/>
      <c r="D14" s="81"/>
      <c r="E14" s="81"/>
      <c r="F14" s="81"/>
      <c r="G14" s="81"/>
    </row>
    <row r="15" spans="1:7">
      <c r="A15" s="81"/>
      <c r="B15" s="81"/>
      <c r="C15" s="81"/>
      <c r="D15" s="81"/>
      <c r="E15" s="81"/>
      <c r="F15" s="81"/>
      <c r="G15" s="81"/>
    </row>
    <row r="16" spans="1:7">
      <c r="A16" s="81"/>
      <c r="B16" s="81"/>
      <c r="C16" s="81"/>
      <c r="D16" s="81"/>
      <c r="E16" s="81"/>
      <c r="F16" s="81"/>
      <c r="G16" s="81"/>
    </row>
    <row r="17" spans="1:7">
      <c r="A17" s="81"/>
      <c r="B17" s="81"/>
      <c r="C17" s="81"/>
      <c r="D17" s="81"/>
      <c r="E17" s="81"/>
      <c r="F17" s="81"/>
      <c r="G17" s="81"/>
    </row>
    <row r="18" spans="1:7">
      <c r="A18" s="81"/>
      <c r="B18" s="81"/>
      <c r="C18" s="81"/>
      <c r="D18" s="81"/>
      <c r="E18" s="81"/>
      <c r="F18" s="81"/>
      <c r="G18" s="81"/>
    </row>
    <row r="19" spans="1:7">
      <c r="A19" s="82"/>
      <c r="B19" s="82"/>
      <c r="C19" s="82"/>
      <c r="D19" s="82"/>
      <c r="E19" s="82"/>
      <c r="F19" s="82"/>
      <c r="G19" s="82"/>
    </row>
    <row r="20" spans="1:7">
      <c r="A20" s="82"/>
      <c r="B20" s="82"/>
      <c r="C20" s="82"/>
      <c r="D20" s="82"/>
      <c r="E20" s="82"/>
      <c r="F20" s="82"/>
      <c r="G20" s="82"/>
    </row>
    <row r="21" spans="1:7">
      <c r="A21" s="82"/>
      <c r="B21" s="82"/>
      <c r="C21" s="82"/>
      <c r="D21" s="82"/>
      <c r="E21" s="82"/>
      <c r="F21" s="82"/>
      <c r="G21" s="82"/>
    </row>
    <row r="22" spans="1:7" ht="17" thickBot="1"/>
    <row r="23" spans="1:7">
      <c r="A23" s="64" t="s">
        <v>182</v>
      </c>
      <c r="B23" s="65"/>
      <c r="C23" s="65"/>
      <c r="D23" s="66"/>
      <c r="E23" s="66"/>
      <c r="F23" s="66"/>
      <c r="G23" s="67"/>
    </row>
    <row r="24" spans="1:7" ht="17" thickBot="1">
      <c r="A24" s="68"/>
      <c r="B24" s="69"/>
      <c r="C24" s="69"/>
      <c r="D24" s="70"/>
      <c r="E24" s="70"/>
      <c r="F24" s="70"/>
      <c r="G24" s="71"/>
    </row>
    <row r="26" spans="1:7" ht="20">
      <c r="A26" s="41" t="s">
        <v>184</v>
      </c>
      <c r="B26" s="42" t="s">
        <v>102</v>
      </c>
    </row>
    <row r="27" spans="1:7" ht="20">
      <c r="A27" s="41" t="s">
        <v>185</v>
      </c>
      <c r="B27" s="42" t="s">
        <v>186</v>
      </c>
    </row>
    <row r="28" spans="1:7" ht="20">
      <c r="A28" s="41" t="s">
        <v>200</v>
      </c>
      <c r="B28" s="83" t="s">
        <v>190</v>
      </c>
      <c r="C28" s="83"/>
    </row>
    <row r="29" spans="1:7" ht="20">
      <c r="A29" s="41" t="s">
        <v>201</v>
      </c>
      <c r="B29" s="83" t="s">
        <v>202</v>
      </c>
      <c r="C29" s="84"/>
    </row>
    <row r="30" spans="1:7" ht="20">
      <c r="A30" s="41" t="s">
        <v>225</v>
      </c>
      <c r="B30" s="63" t="s">
        <v>226</v>
      </c>
      <c r="C30" s="63"/>
    </row>
    <row r="31" spans="1:7" ht="20">
      <c r="A31" s="41" t="s">
        <v>262</v>
      </c>
      <c r="B31" s="62" t="s">
        <v>180</v>
      </c>
      <c r="C31" s="62"/>
    </row>
    <row r="32" spans="1:7" ht="20">
      <c r="A32" s="41" t="s">
        <v>265</v>
      </c>
      <c r="B32" s="210" t="s">
        <v>266</v>
      </c>
      <c r="F32" s="54"/>
    </row>
    <row r="33" spans="1:3" ht="20">
      <c r="A33" s="41" t="s">
        <v>267</v>
      </c>
      <c r="B33" s="42" t="s">
        <v>268</v>
      </c>
    </row>
    <row r="35" spans="1:3">
      <c r="B35" s="5"/>
      <c r="C35" s="5"/>
    </row>
    <row r="36" spans="1:3">
      <c r="C36" s="5"/>
    </row>
    <row r="37" spans="1:3">
      <c r="C37" s="5"/>
    </row>
    <row r="38" spans="1:3">
      <c r="C38" s="5"/>
    </row>
    <row r="39" spans="1:3">
      <c r="C39" s="5"/>
    </row>
    <row r="40" spans="1:3">
      <c r="C40" s="4"/>
    </row>
    <row r="42" spans="1:3">
      <c r="C42" s="5"/>
    </row>
  </sheetData>
  <sheetProtection sheet="1" objects="1" scenarios="1"/>
  <mergeCells count="7">
    <mergeCell ref="B31:C31"/>
    <mergeCell ref="B30:C30"/>
    <mergeCell ref="A23:G24"/>
    <mergeCell ref="A1:G2"/>
    <mergeCell ref="A3:G21"/>
    <mergeCell ref="B28:C28"/>
    <mergeCell ref="B29:C29"/>
  </mergeCells>
  <hyperlinks>
    <hyperlink ref="B27" location="Introduction!A1" display="Introduction" xr:uid="{1D1B5D3E-3B52-8B4A-8BA5-5FEE7BF39444}"/>
    <hyperlink ref="B28:C28" location="Introduction!J4" display="Summary of Data Cleaning" xr:uid="{BD9A7B98-723A-9D43-9C1F-42F199FF3EB7}"/>
    <hyperlink ref="B26" location="'Table of Contents'!A1" display="Executive Summary" xr:uid="{C98B95AB-3B4D-D644-B938-3519A0D02FF8}"/>
    <hyperlink ref="B29" location="Introduction!B44" display="Method of Analysis" xr:uid="{C8739FF6-6B5B-0E4C-9512-5D2E33395628}"/>
    <hyperlink ref="B30:C30" location="Introduction!B103" display="Glossary of Variables" xr:uid="{07FFAEAD-25A4-2246-80DB-4795B515C44F}"/>
    <hyperlink ref="B31:C31" location="'America''s Top 18 Colleges'!A1" display="Determining the Top 18 Colleges" xr:uid="{05047784-9E61-294B-BF25-13EAFD043806}"/>
    <hyperlink ref="B33" location="Appendix!A1" display="Appendix" xr:uid="{A47A0F31-B73C-A947-A5CD-93BF73605D90}"/>
    <hyperlink ref="B32" location="Introduction!J69" display="Regression Analysis" xr:uid="{C02379C5-6111-DE4E-8966-BFA4B6947AF7}"/>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2365DA-586D-E34D-AC2E-E746070F4747}">
  <sheetPr codeName="Sheet3">
    <tabColor rgb="FF00B0F0"/>
  </sheetPr>
  <dimension ref="A1:S147"/>
  <sheetViews>
    <sheetView showGridLines="0" topLeftCell="A49" zoomScale="90" zoomScaleNormal="90" workbookViewId="0">
      <selection activeCell="J75" sqref="J75:O76"/>
    </sheetView>
  </sheetViews>
  <sheetFormatPr baseColWidth="10" defaultColWidth="11" defaultRowHeight="16"/>
  <cols>
    <col min="3" max="3" width="11" customWidth="1"/>
    <col min="9" max="9" width="11" customWidth="1"/>
    <col min="10" max="10" width="11.6640625" customWidth="1"/>
  </cols>
  <sheetData>
    <row r="1" spans="1:17">
      <c r="A1" s="85" t="s">
        <v>187</v>
      </c>
      <c r="B1" s="86"/>
      <c r="C1" s="86"/>
      <c r="D1" s="87"/>
      <c r="E1" s="87"/>
      <c r="F1" s="87"/>
      <c r="G1" s="88"/>
      <c r="I1" s="47"/>
      <c r="Q1" s="53"/>
    </row>
    <row r="2" spans="1:17" ht="17" thickBot="1">
      <c r="A2" s="89"/>
      <c r="B2" s="90"/>
      <c r="C2" s="90"/>
      <c r="D2" s="91"/>
      <c r="E2" s="91"/>
      <c r="F2" s="91"/>
      <c r="G2" s="92"/>
      <c r="I2" s="47"/>
      <c r="Q2" s="53"/>
    </row>
    <row r="3" spans="1:17" ht="17" thickBot="1">
      <c r="I3" s="47"/>
      <c r="Q3" s="53"/>
    </row>
    <row r="4" spans="1:17">
      <c r="A4" s="93" t="s">
        <v>188</v>
      </c>
      <c r="B4" s="94"/>
      <c r="C4" s="94"/>
      <c r="D4" s="94"/>
      <c r="E4" s="94"/>
      <c r="F4" s="94"/>
      <c r="G4" s="94"/>
      <c r="I4" s="47"/>
      <c r="J4" s="101" t="s">
        <v>190</v>
      </c>
      <c r="K4" s="102"/>
      <c r="L4" s="102"/>
      <c r="M4" s="102"/>
      <c r="N4" s="102"/>
      <c r="O4" s="102"/>
      <c r="P4" s="102"/>
      <c r="Q4" s="53"/>
    </row>
    <row r="5" spans="1:17" ht="17" thickBot="1">
      <c r="A5" s="94"/>
      <c r="B5" s="94"/>
      <c r="C5" s="94"/>
      <c r="D5" s="94"/>
      <c r="E5" s="94"/>
      <c r="F5" s="94"/>
      <c r="G5" s="94"/>
      <c r="I5" s="47"/>
      <c r="J5" s="103"/>
      <c r="K5" s="104"/>
      <c r="L5" s="104"/>
      <c r="M5" s="104"/>
      <c r="N5" s="104"/>
      <c r="O5" s="104"/>
      <c r="P5" s="104"/>
      <c r="Q5" s="53"/>
    </row>
    <row r="6" spans="1:17">
      <c r="A6" s="94"/>
      <c r="B6" s="94"/>
      <c r="C6" s="94"/>
      <c r="D6" s="94"/>
      <c r="E6" s="94"/>
      <c r="F6" s="94"/>
      <c r="G6" s="94"/>
      <c r="I6" s="47"/>
      <c r="Q6" s="53"/>
    </row>
    <row r="7" spans="1:17" ht="23" customHeight="1">
      <c r="A7" s="94"/>
      <c r="B7" s="94"/>
      <c r="C7" s="94"/>
      <c r="D7" s="94"/>
      <c r="E7" s="94"/>
      <c r="F7" s="94"/>
      <c r="G7" s="94"/>
      <c r="H7" s="40"/>
      <c r="I7" s="47"/>
      <c r="J7" s="106" t="s">
        <v>191</v>
      </c>
      <c r="K7" s="107"/>
      <c r="L7" s="107"/>
      <c r="M7" s="40"/>
      <c r="N7" s="40"/>
      <c r="O7" s="40"/>
      <c r="P7" s="40"/>
      <c r="Q7" s="53"/>
    </row>
    <row r="8" spans="1:17" ht="16" customHeight="1">
      <c r="A8" s="94"/>
      <c r="B8" s="94"/>
      <c r="C8" s="94"/>
      <c r="D8" s="94"/>
      <c r="E8" s="94"/>
      <c r="F8" s="94"/>
      <c r="G8" s="94"/>
      <c r="I8" s="47"/>
      <c r="J8" s="99" t="s">
        <v>203</v>
      </c>
      <c r="K8" s="105"/>
      <c r="L8" s="105"/>
      <c r="M8" s="105"/>
      <c r="N8" s="105"/>
      <c r="O8" s="105"/>
      <c r="P8" s="105"/>
      <c r="Q8" s="53"/>
    </row>
    <row r="9" spans="1:17" ht="16" customHeight="1">
      <c r="A9" s="94"/>
      <c r="B9" s="94"/>
      <c r="C9" s="94"/>
      <c r="D9" s="94"/>
      <c r="E9" s="94"/>
      <c r="F9" s="94"/>
      <c r="G9" s="94"/>
      <c r="I9" s="47"/>
      <c r="J9" s="105"/>
      <c r="K9" s="105"/>
      <c r="L9" s="105"/>
      <c r="M9" s="105"/>
      <c r="N9" s="105"/>
      <c r="O9" s="105"/>
      <c r="P9" s="105"/>
      <c r="Q9" s="53"/>
    </row>
    <row r="10" spans="1:17" ht="16" customHeight="1">
      <c r="A10" s="94"/>
      <c r="B10" s="94"/>
      <c r="C10" s="94"/>
      <c r="D10" s="94"/>
      <c r="E10" s="94"/>
      <c r="F10" s="94"/>
      <c r="G10" s="94"/>
      <c r="I10" s="47"/>
      <c r="J10" s="105"/>
      <c r="K10" s="105"/>
      <c r="L10" s="105"/>
      <c r="M10" s="105"/>
      <c r="N10" s="105"/>
      <c r="O10" s="105"/>
      <c r="P10" s="105"/>
      <c r="Q10" s="53"/>
    </row>
    <row r="11" spans="1:17" ht="16" customHeight="1">
      <c r="A11" s="94"/>
      <c r="B11" s="94"/>
      <c r="C11" s="94"/>
      <c r="D11" s="94"/>
      <c r="E11" s="94"/>
      <c r="F11" s="94"/>
      <c r="G11" s="94"/>
      <c r="I11" s="47"/>
      <c r="J11" s="105"/>
      <c r="K11" s="105"/>
      <c r="L11" s="105"/>
      <c r="M11" s="105"/>
      <c r="N11" s="105"/>
      <c r="O11" s="105"/>
      <c r="P11" s="105"/>
      <c r="Q11" s="53"/>
    </row>
    <row r="12" spans="1:17" ht="20">
      <c r="A12" s="94"/>
      <c r="B12" s="94"/>
      <c r="C12" s="94"/>
      <c r="D12" s="94"/>
      <c r="E12" s="94"/>
      <c r="F12" s="94"/>
      <c r="G12" s="94"/>
      <c r="I12" s="48"/>
      <c r="J12" s="99" t="s">
        <v>192</v>
      </c>
      <c r="K12" s="100"/>
      <c r="L12" s="100"/>
      <c r="M12" s="100"/>
      <c r="N12" s="100"/>
      <c r="O12" s="100"/>
      <c r="P12" s="100"/>
      <c r="Q12" s="53"/>
    </row>
    <row r="13" spans="1:17">
      <c r="I13" s="47"/>
      <c r="J13" s="100"/>
      <c r="K13" s="100"/>
      <c r="L13" s="100"/>
      <c r="M13" s="100"/>
      <c r="N13" s="100"/>
      <c r="O13" s="100"/>
      <c r="P13" s="100"/>
      <c r="Q13" s="53"/>
    </row>
    <row r="14" spans="1:17" ht="24" customHeight="1">
      <c r="A14" s="95" t="s">
        <v>189</v>
      </c>
      <c r="B14" s="96"/>
      <c r="C14" s="96"/>
      <c r="D14" s="96"/>
      <c r="E14" s="96"/>
      <c r="F14" s="96"/>
      <c r="G14" s="96"/>
      <c r="I14" s="47"/>
      <c r="J14" s="100"/>
      <c r="K14" s="100"/>
      <c r="L14" s="100"/>
      <c r="M14" s="100"/>
      <c r="N14" s="100"/>
      <c r="O14" s="100"/>
      <c r="P14" s="100"/>
      <c r="Q14" s="53"/>
    </row>
    <row r="15" spans="1:17">
      <c r="A15" s="46"/>
      <c r="B15" s="46"/>
      <c r="C15" s="46"/>
      <c r="D15" s="46"/>
      <c r="E15" s="46"/>
      <c r="F15" s="46"/>
      <c r="G15" s="46"/>
      <c r="I15" s="47"/>
      <c r="K15" s="110" t="s">
        <v>193</v>
      </c>
      <c r="L15" s="110"/>
      <c r="M15" s="110"/>
      <c r="N15" s="110"/>
      <c r="O15" s="110"/>
      <c r="P15" s="109"/>
      <c r="Q15" s="53"/>
    </row>
    <row r="16" spans="1:17">
      <c r="A16" s="97" t="str">
        <f>HYPERLINK("https://collegescorecard.ed.gov/data/","The first is the United States Department of Education's 'College Scorecard'.")</f>
        <v>The first is the United States Department of Education's 'College Scorecard'.</v>
      </c>
      <c r="B16" s="98"/>
      <c r="C16" s="98"/>
      <c r="D16" s="98"/>
      <c r="E16" s="98"/>
      <c r="F16" s="98"/>
      <c r="G16" s="98"/>
      <c r="I16" s="47"/>
      <c r="K16" s="111"/>
      <c r="L16" s="111"/>
      <c r="M16" s="111"/>
      <c r="N16" s="111"/>
      <c r="O16" s="111"/>
      <c r="P16" s="109"/>
      <c r="Q16" s="53"/>
    </row>
    <row r="17" spans="1:17">
      <c r="A17" s="98"/>
      <c r="B17" s="98"/>
      <c r="C17" s="98"/>
      <c r="D17" s="98"/>
      <c r="E17" s="98"/>
      <c r="F17" s="98"/>
      <c r="G17" s="98"/>
      <c r="I17" s="47"/>
      <c r="K17" s="109"/>
      <c r="L17" s="109"/>
      <c r="M17" s="109"/>
      <c r="N17" s="109"/>
      <c r="O17" s="109"/>
      <c r="P17" s="109"/>
      <c r="Q17" s="53"/>
    </row>
    <row r="18" spans="1:17" ht="16" customHeight="1">
      <c r="A18" s="96"/>
      <c r="B18" s="96"/>
      <c r="C18" s="96"/>
      <c r="D18" s="96"/>
      <c r="E18" s="96"/>
      <c r="F18" s="96"/>
      <c r="G18" s="96"/>
      <c r="I18" s="47"/>
      <c r="J18" s="99" t="s">
        <v>199</v>
      </c>
      <c r="K18" s="99"/>
      <c r="L18" s="99"/>
      <c r="M18" s="99"/>
      <c r="N18" s="99"/>
      <c r="O18" s="99"/>
      <c r="P18" s="99"/>
      <c r="Q18" s="53"/>
    </row>
    <row r="19" spans="1:17">
      <c r="B19" s="108" t="str">
        <f>HYPERLINK("https://data.ed.gov/dataset/college-scorecard-all-data-files/resources?resource=823ac095-bdfc-41b0-b508-4e8fc3110082","The College Scorecard data is available under a Creative Commons Attribution licence." )</f>
        <v>The College Scorecard data is available under a Creative Commons Attribution licence.</v>
      </c>
      <c r="C19" s="109"/>
      <c r="D19" s="109"/>
      <c r="E19" s="109"/>
      <c r="F19" s="109"/>
      <c r="G19" s="109"/>
      <c r="H19" s="109"/>
      <c r="I19" s="47"/>
      <c r="J19" s="99"/>
      <c r="K19" s="99"/>
      <c r="L19" s="99"/>
      <c r="M19" s="99"/>
      <c r="N19" s="99"/>
      <c r="O19" s="99"/>
      <c r="P19" s="99"/>
      <c r="Q19" s="53"/>
    </row>
    <row r="20" spans="1:17" ht="32" customHeight="1">
      <c r="A20" s="44"/>
      <c r="B20" s="109"/>
      <c r="C20" s="109"/>
      <c r="D20" s="109"/>
      <c r="E20" s="109"/>
      <c r="F20" s="109"/>
      <c r="G20" s="109"/>
      <c r="H20" s="109"/>
      <c r="I20" s="47"/>
      <c r="J20" s="99" t="s">
        <v>194</v>
      </c>
      <c r="K20" s="84"/>
      <c r="L20" s="84"/>
      <c r="M20" s="84"/>
      <c r="N20" s="84"/>
      <c r="O20" s="84"/>
      <c r="P20" s="84"/>
      <c r="Q20" s="53"/>
    </row>
    <row r="21" spans="1:17" ht="20">
      <c r="A21" s="44"/>
      <c r="B21" s="44"/>
      <c r="C21" s="44"/>
      <c r="D21" s="44"/>
      <c r="E21" s="44"/>
      <c r="F21" s="44"/>
      <c r="G21" s="44"/>
      <c r="H21" s="45"/>
      <c r="I21" s="47"/>
      <c r="J21" s="84"/>
      <c r="K21" s="84"/>
      <c r="L21" s="84"/>
      <c r="M21" s="84"/>
      <c r="N21" s="84"/>
      <c r="O21" s="84"/>
      <c r="P21" s="84"/>
      <c r="Q21" s="53"/>
    </row>
    <row r="22" spans="1:17" ht="20">
      <c r="A22" s="44"/>
      <c r="B22" s="112" t="s">
        <v>204</v>
      </c>
      <c r="C22" s="109"/>
      <c r="D22" s="109"/>
      <c r="E22" s="109"/>
      <c r="F22" s="109"/>
      <c r="G22" s="109"/>
      <c r="H22" s="109"/>
      <c r="I22" s="47"/>
      <c r="J22" s="84"/>
      <c r="K22" s="84"/>
      <c r="L22" s="84"/>
      <c r="M22" s="84"/>
      <c r="N22" s="84"/>
      <c r="O22" s="84"/>
      <c r="P22" s="84"/>
      <c r="Q22" s="53"/>
    </row>
    <row r="23" spans="1:17">
      <c r="A23" s="46"/>
      <c r="B23" s="109"/>
      <c r="C23" s="109"/>
      <c r="D23" s="109"/>
      <c r="E23" s="109"/>
      <c r="F23" s="109"/>
      <c r="G23" s="109"/>
      <c r="H23" s="109"/>
      <c r="I23" s="47"/>
      <c r="J23" s="84"/>
      <c r="K23" s="84"/>
      <c r="L23" s="84"/>
      <c r="M23" s="84"/>
      <c r="N23" s="84"/>
      <c r="O23" s="84"/>
      <c r="P23" s="84"/>
      <c r="Q23" s="53"/>
    </row>
    <row r="24" spans="1:17">
      <c r="A24" s="46"/>
      <c r="B24" s="109"/>
      <c r="C24" s="109"/>
      <c r="D24" s="109"/>
      <c r="E24" s="109"/>
      <c r="F24" s="109"/>
      <c r="G24" s="109"/>
      <c r="H24" s="109"/>
      <c r="I24" s="47"/>
      <c r="J24" s="99" t="s">
        <v>195</v>
      </c>
      <c r="K24" s="100"/>
      <c r="L24" s="100"/>
      <c r="M24" s="100"/>
      <c r="N24" s="100"/>
      <c r="O24" s="100"/>
      <c r="P24" s="100"/>
      <c r="Q24" s="53"/>
    </row>
    <row r="25" spans="1:17">
      <c r="A25" s="46"/>
      <c r="B25" s="109"/>
      <c r="C25" s="109"/>
      <c r="D25" s="109"/>
      <c r="E25" s="109"/>
      <c r="F25" s="109"/>
      <c r="G25" s="109"/>
      <c r="H25" s="109"/>
      <c r="I25" s="49"/>
      <c r="J25" s="100"/>
      <c r="K25" s="100"/>
      <c r="L25" s="100"/>
      <c r="M25" s="100"/>
      <c r="N25" s="100"/>
      <c r="O25" s="100"/>
      <c r="P25" s="100"/>
      <c r="Q25" s="53"/>
    </row>
    <row r="26" spans="1:17" ht="20" customHeight="1">
      <c r="A26" s="46"/>
      <c r="B26" s="109"/>
      <c r="C26" s="109"/>
      <c r="D26" s="109"/>
      <c r="E26" s="109"/>
      <c r="F26" s="109"/>
      <c r="G26" s="109"/>
      <c r="H26" s="109"/>
      <c r="I26" s="47"/>
      <c r="J26" s="100"/>
      <c r="K26" s="100"/>
      <c r="L26" s="100"/>
      <c r="M26" s="100"/>
      <c r="N26" s="100"/>
      <c r="O26" s="100"/>
      <c r="P26" s="100"/>
      <c r="Q26" s="53"/>
    </row>
    <row r="27" spans="1:17">
      <c r="B27" s="109"/>
      <c r="C27" s="109"/>
      <c r="D27" s="109"/>
      <c r="E27" s="109"/>
      <c r="F27" s="109"/>
      <c r="G27" s="109"/>
      <c r="H27" s="109"/>
      <c r="I27" s="47"/>
      <c r="J27" s="99" t="s">
        <v>260</v>
      </c>
      <c r="K27" s="84"/>
      <c r="L27" s="84"/>
      <c r="M27" s="84"/>
      <c r="N27" s="84"/>
      <c r="O27" s="84"/>
      <c r="P27" s="84"/>
      <c r="Q27" s="53"/>
    </row>
    <row r="28" spans="1:17">
      <c r="B28" s="109"/>
      <c r="C28" s="109"/>
      <c r="D28" s="109"/>
      <c r="E28" s="109"/>
      <c r="F28" s="109"/>
      <c r="G28" s="109"/>
      <c r="H28" s="109"/>
      <c r="I28" s="47"/>
      <c r="J28" s="84"/>
      <c r="K28" s="84"/>
      <c r="L28" s="84"/>
      <c r="M28" s="84"/>
      <c r="N28" s="84"/>
      <c r="O28" s="84"/>
      <c r="P28" s="84"/>
      <c r="Q28" s="53"/>
    </row>
    <row r="29" spans="1:17" ht="20">
      <c r="A29" s="44"/>
      <c r="B29" s="109"/>
      <c r="C29" s="109"/>
      <c r="D29" s="109"/>
      <c r="E29" s="109"/>
      <c r="F29" s="109"/>
      <c r="G29" s="109"/>
      <c r="H29" s="109"/>
      <c r="I29" s="47"/>
      <c r="J29" s="84"/>
      <c r="K29" s="84"/>
      <c r="L29" s="84"/>
      <c r="M29" s="84"/>
      <c r="N29" s="84"/>
      <c r="O29" s="84"/>
      <c r="P29" s="84"/>
      <c r="Q29" s="53"/>
    </row>
    <row r="30" spans="1:17">
      <c r="B30" s="109"/>
      <c r="C30" s="109"/>
      <c r="D30" s="109"/>
      <c r="E30" s="109"/>
      <c r="F30" s="109"/>
      <c r="G30" s="109"/>
      <c r="H30" s="109"/>
      <c r="I30" s="47"/>
      <c r="J30" s="84"/>
      <c r="K30" s="84"/>
      <c r="L30" s="84"/>
      <c r="M30" s="84"/>
      <c r="N30" s="84"/>
      <c r="O30" s="84"/>
      <c r="P30" s="84"/>
      <c r="Q30" s="53"/>
    </row>
    <row r="31" spans="1:17">
      <c r="B31" s="109"/>
      <c r="C31" s="109"/>
      <c r="D31" s="109"/>
      <c r="E31" s="109"/>
      <c r="F31" s="109"/>
      <c r="G31" s="109"/>
      <c r="H31" s="109"/>
      <c r="I31" s="47"/>
      <c r="J31" s="84"/>
      <c r="K31" s="84"/>
      <c r="L31" s="84"/>
      <c r="M31" s="84"/>
      <c r="N31" s="84"/>
      <c r="O31" s="84"/>
      <c r="P31" s="84"/>
      <c r="Q31" s="53"/>
    </row>
    <row r="32" spans="1:17" ht="20">
      <c r="I32" s="47"/>
      <c r="J32" s="51"/>
      <c r="K32" s="51"/>
      <c r="L32" s="51"/>
      <c r="M32" s="51"/>
      <c r="N32" s="51"/>
      <c r="O32" s="51"/>
      <c r="P32" s="51"/>
      <c r="Q32" s="53"/>
    </row>
    <row r="33" spans="1:17" ht="20">
      <c r="A33" s="43"/>
      <c r="B33" s="43"/>
      <c r="C33" s="43"/>
      <c r="D33" s="43"/>
      <c r="E33" s="43"/>
      <c r="F33" s="43"/>
      <c r="G33" s="43"/>
      <c r="I33" s="47"/>
      <c r="J33" s="51"/>
      <c r="K33" s="51"/>
      <c r="L33" s="51"/>
      <c r="M33" s="51"/>
      <c r="N33" s="51"/>
      <c r="O33" s="51"/>
      <c r="P33" s="51"/>
      <c r="Q33" s="53"/>
    </row>
    <row r="34" spans="1:17" ht="18">
      <c r="A34" s="116" t="str">
        <f>HYPERLINK("https://cew.georgetown.edu/cew-reports/roi2022/","The second data source is the excellent Georgetown Center on Education and the Workforce's, 'Ranking 4,500 Colleges by ROI (2022)' .")</f>
        <v>The second data source is the excellent Georgetown Center on Education and the Workforce's, 'Ranking 4,500 Colleges by ROI (2022)' .</v>
      </c>
      <c r="B34" s="93"/>
      <c r="C34" s="93"/>
      <c r="D34" s="93"/>
      <c r="E34" s="93"/>
      <c r="F34" s="93"/>
      <c r="G34" s="93"/>
      <c r="I34" s="47"/>
      <c r="J34" s="106" t="s">
        <v>196</v>
      </c>
      <c r="K34" s="107"/>
      <c r="L34" s="107"/>
      <c r="M34" s="109"/>
      <c r="N34" s="109"/>
      <c r="O34" s="109"/>
      <c r="Q34" s="53"/>
    </row>
    <row r="35" spans="1:17" ht="20">
      <c r="A35" s="93"/>
      <c r="B35" s="93"/>
      <c r="C35" s="93"/>
      <c r="D35" s="93"/>
      <c r="E35" s="93"/>
      <c r="F35" s="93"/>
      <c r="G35" s="93"/>
      <c r="I35" s="47"/>
      <c r="J35" s="99" t="s">
        <v>197</v>
      </c>
      <c r="K35" s="100"/>
      <c r="L35" s="100"/>
      <c r="M35" s="100"/>
      <c r="N35" s="100"/>
      <c r="O35" s="100"/>
      <c r="P35" s="50"/>
      <c r="Q35" s="53"/>
    </row>
    <row r="36" spans="1:17" ht="20">
      <c r="A36" s="93"/>
      <c r="B36" s="93"/>
      <c r="C36" s="93"/>
      <c r="D36" s="93"/>
      <c r="E36" s="93"/>
      <c r="F36" s="93"/>
      <c r="G36" s="93"/>
      <c r="I36" s="47"/>
      <c r="J36" s="100"/>
      <c r="K36" s="100"/>
      <c r="L36" s="100"/>
      <c r="M36" s="100"/>
      <c r="N36" s="100"/>
      <c r="O36" s="100"/>
      <c r="P36" s="50"/>
      <c r="Q36" s="53"/>
    </row>
    <row r="37" spans="1:17" ht="20">
      <c r="A37" s="93"/>
      <c r="B37" s="93"/>
      <c r="C37" s="93"/>
      <c r="D37" s="93"/>
      <c r="E37" s="93"/>
      <c r="F37" s="93"/>
      <c r="G37" s="93"/>
      <c r="I37" s="47"/>
      <c r="J37" s="99" t="s">
        <v>198</v>
      </c>
      <c r="K37" s="84"/>
      <c r="L37" s="84"/>
      <c r="M37" s="84"/>
      <c r="N37" s="84"/>
      <c r="O37" s="84"/>
      <c r="P37" s="50"/>
      <c r="Q37" s="53"/>
    </row>
    <row r="38" spans="1:17" ht="20">
      <c r="A38" s="44"/>
      <c r="B38" s="108" t="str">
        <f>HYPERLINK( "https://cewgeorgetown.github.io/collegeROI-2022/ROIforWeb0222.csv","The CEW data is available as a .csv file via Github [downloaded 28 March 2022].")</f>
        <v>The CEW data is available as a .csv file via Github [downloaded 28 March 2022].</v>
      </c>
      <c r="C38" s="108"/>
      <c r="D38" s="108"/>
      <c r="E38" s="108"/>
      <c r="F38" s="108"/>
      <c r="G38" s="108"/>
      <c r="H38" s="108"/>
      <c r="I38" s="47"/>
      <c r="J38" s="84"/>
      <c r="K38" s="84"/>
      <c r="L38" s="84"/>
      <c r="M38" s="84"/>
      <c r="N38" s="84"/>
      <c r="O38" s="84"/>
      <c r="P38" s="50"/>
      <c r="Q38" s="53"/>
    </row>
    <row r="39" spans="1:17" ht="32" customHeight="1">
      <c r="A39" s="44"/>
      <c r="B39" s="108"/>
      <c r="C39" s="108"/>
      <c r="D39" s="108"/>
      <c r="E39" s="108"/>
      <c r="F39" s="108"/>
      <c r="G39" s="108"/>
      <c r="H39" s="108"/>
      <c r="I39" s="47"/>
      <c r="J39" s="84"/>
      <c r="K39" s="84"/>
      <c r="L39" s="84"/>
      <c r="M39" s="84"/>
      <c r="N39" s="84"/>
      <c r="O39" s="84"/>
      <c r="P39" s="50"/>
      <c r="Q39" s="53"/>
    </row>
    <row r="40" spans="1:17" ht="20">
      <c r="A40" s="44"/>
      <c r="B40" s="108" t="str">
        <f>HYPERLINK("https://cew.georgetown.edu/reprint-permission/","The CEW data is available under a Creative Commons license.")</f>
        <v>The CEW data is available under a Creative Commons license.</v>
      </c>
      <c r="C40" s="115"/>
      <c r="D40" s="115"/>
      <c r="E40" s="115"/>
      <c r="F40" s="115"/>
      <c r="G40" s="115"/>
      <c r="H40" s="115"/>
      <c r="I40" s="47"/>
      <c r="J40" s="84"/>
      <c r="K40" s="84"/>
      <c r="L40" s="84"/>
      <c r="M40" s="84"/>
      <c r="N40" s="84"/>
      <c r="O40" s="84"/>
      <c r="Q40" s="53"/>
    </row>
    <row r="41" spans="1:17">
      <c r="B41" s="115"/>
      <c r="C41" s="115"/>
      <c r="D41" s="115"/>
      <c r="E41" s="115"/>
      <c r="F41" s="115"/>
      <c r="G41" s="115"/>
      <c r="H41" s="115"/>
      <c r="I41" s="47"/>
      <c r="Q41" s="53"/>
    </row>
    <row r="42" spans="1:17" ht="17" thickBot="1">
      <c r="B42" s="115"/>
      <c r="C42" s="115"/>
      <c r="D42" s="115"/>
      <c r="E42" s="115"/>
      <c r="F42" s="115"/>
      <c r="G42" s="115"/>
      <c r="H42" s="115"/>
      <c r="I42" s="47"/>
      <c r="Q42" s="53"/>
    </row>
    <row r="43" spans="1:17" ht="18" thickTop="1" thickBot="1">
      <c r="A43" s="52"/>
      <c r="B43" s="52"/>
      <c r="C43" s="52"/>
      <c r="D43" s="52"/>
      <c r="E43" s="52"/>
      <c r="F43" s="52"/>
      <c r="G43" s="52"/>
      <c r="H43" s="52"/>
      <c r="I43" s="52"/>
      <c r="J43" s="52"/>
      <c r="K43" s="52"/>
      <c r="L43" s="52"/>
      <c r="M43" s="52"/>
      <c r="N43" s="52"/>
      <c r="O43" s="52"/>
      <c r="P43" s="52"/>
      <c r="Q43" s="53"/>
    </row>
    <row r="44" spans="1:17">
      <c r="B44" s="101" t="s">
        <v>202</v>
      </c>
      <c r="C44" s="102"/>
      <c r="D44" s="102"/>
      <c r="E44" s="102"/>
      <c r="F44" s="102"/>
      <c r="G44" s="102"/>
      <c r="H44" s="113"/>
      <c r="I44" s="113"/>
      <c r="J44" s="113"/>
      <c r="K44" s="113"/>
      <c r="L44" s="113"/>
      <c r="M44" s="113"/>
      <c r="N44" s="113"/>
      <c r="O44" s="113"/>
      <c r="P44" s="113"/>
      <c r="Q44" s="53"/>
    </row>
    <row r="45" spans="1:17" ht="17" thickBot="1">
      <c r="B45" s="103"/>
      <c r="C45" s="104"/>
      <c r="D45" s="104"/>
      <c r="E45" s="104"/>
      <c r="F45" s="104"/>
      <c r="G45" s="104"/>
      <c r="H45" s="114"/>
      <c r="I45" s="114"/>
      <c r="J45" s="114"/>
      <c r="K45" s="114"/>
      <c r="L45" s="114"/>
      <c r="M45" s="114"/>
      <c r="N45" s="114"/>
      <c r="O45" s="114"/>
      <c r="P45" s="114"/>
      <c r="Q45" s="53"/>
    </row>
    <row r="46" spans="1:17">
      <c r="B46" s="131" t="s">
        <v>221</v>
      </c>
      <c r="C46" s="131"/>
      <c r="D46" s="131"/>
      <c r="E46" s="131"/>
      <c r="F46" s="131"/>
      <c r="G46" s="131"/>
      <c r="H46" s="131"/>
      <c r="J46" s="117" t="s">
        <v>223</v>
      </c>
      <c r="K46" s="117"/>
      <c r="L46" s="117"/>
      <c r="M46" s="117"/>
      <c r="N46" s="117"/>
      <c r="O46" s="117"/>
      <c r="P46" s="117"/>
      <c r="Q46" s="53"/>
    </row>
    <row r="47" spans="1:17" ht="16" customHeight="1">
      <c r="B47" s="112"/>
      <c r="C47" s="112"/>
      <c r="D47" s="112"/>
      <c r="E47" s="112"/>
      <c r="F47" s="112"/>
      <c r="G47" s="112"/>
      <c r="H47" s="112"/>
      <c r="J47" s="118"/>
      <c r="K47" s="118"/>
      <c r="L47" s="118"/>
      <c r="M47" s="118"/>
      <c r="N47" s="118"/>
      <c r="O47" s="118"/>
      <c r="P47" s="118"/>
      <c r="Q47" s="53"/>
    </row>
    <row r="48" spans="1:17" ht="16" customHeight="1">
      <c r="B48" s="112"/>
      <c r="C48" s="112"/>
      <c r="D48" s="112"/>
      <c r="E48" s="112"/>
      <c r="F48" s="112"/>
      <c r="G48" s="112"/>
      <c r="H48" s="112"/>
      <c r="J48" s="118"/>
      <c r="K48" s="118"/>
      <c r="L48" s="118"/>
      <c r="M48" s="118"/>
      <c r="N48" s="118"/>
      <c r="O48" s="118"/>
      <c r="P48" s="118"/>
      <c r="Q48" s="53"/>
    </row>
    <row r="49" spans="2:17" ht="16" customHeight="1">
      <c r="B49" s="112"/>
      <c r="C49" s="112"/>
      <c r="D49" s="112"/>
      <c r="E49" s="112"/>
      <c r="F49" s="112"/>
      <c r="G49" s="112"/>
      <c r="H49" s="112"/>
      <c r="J49" s="118"/>
      <c r="K49" s="118"/>
      <c r="L49" s="118"/>
      <c r="M49" s="118"/>
      <c r="N49" s="118"/>
      <c r="O49" s="118"/>
      <c r="P49" s="118"/>
      <c r="Q49" s="53"/>
    </row>
    <row r="50" spans="2:17" ht="16" customHeight="1">
      <c r="B50" s="112"/>
      <c r="C50" s="112"/>
      <c r="D50" s="112"/>
      <c r="E50" s="112"/>
      <c r="F50" s="112"/>
      <c r="G50" s="112"/>
      <c r="H50" s="112"/>
      <c r="J50" s="118"/>
      <c r="K50" s="118"/>
      <c r="L50" s="118"/>
      <c r="M50" s="118"/>
      <c r="N50" s="118"/>
      <c r="O50" s="118"/>
      <c r="P50" s="118"/>
      <c r="Q50" s="53"/>
    </row>
    <row r="51" spans="2:17">
      <c r="B51" s="112"/>
      <c r="C51" s="112"/>
      <c r="D51" s="112"/>
      <c r="E51" s="112"/>
      <c r="F51" s="112"/>
      <c r="G51" s="112"/>
      <c r="H51" s="112"/>
      <c r="J51" s="118"/>
      <c r="K51" s="118"/>
      <c r="L51" s="118"/>
      <c r="M51" s="118"/>
      <c r="N51" s="118"/>
      <c r="O51" s="118"/>
      <c r="P51" s="118"/>
      <c r="Q51" s="53"/>
    </row>
    <row r="52" spans="2:17">
      <c r="B52" s="112"/>
      <c r="C52" s="112"/>
      <c r="D52" s="112"/>
      <c r="E52" s="112"/>
      <c r="F52" s="112"/>
      <c r="G52" s="112"/>
      <c r="H52" s="112"/>
      <c r="J52" s="118"/>
      <c r="K52" s="118"/>
      <c r="L52" s="118"/>
      <c r="M52" s="118"/>
      <c r="N52" s="118"/>
      <c r="O52" s="118"/>
      <c r="P52" s="118"/>
      <c r="Q52" s="53"/>
    </row>
    <row r="53" spans="2:17">
      <c r="B53" s="112"/>
      <c r="C53" s="112"/>
      <c r="D53" s="112"/>
      <c r="E53" s="112"/>
      <c r="F53" s="112"/>
      <c r="G53" s="112"/>
      <c r="H53" s="112"/>
      <c r="J53" s="118"/>
      <c r="K53" s="118"/>
      <c r="L53" s="118"/>
      <c r="M53" s="118"/>
      <c r="N53" s="118"/>
      <c r="O53" s="118"/>
      <c r="P53" s="118"/>
      <c r="Q53" s="53"/>
    </row>
    <row r="54" spans="2:17">
      <c r="B54" s="112"/>
      <c r="C54" s="112"/>
      <c r="D54" s="112"/>
      <c r="E54" s="112"/>
      <c r="F54" s="112"/>
      <c r="G54" s="112"/>
      <c r="H54" s="112"/>
      <c r="J54" s="118"/>
      <c r="K54" s="118"/>
      <c r="L54" s="118"/>
      <c r="M54" s="118"/>
      <c r="N54" s="118"/>
      <c r="O54" s="118"/>
      <c r="P54" s="118"/>
      <c r="Q54" s="53"/>
    </row>
    <row r="55" spans="2:17">
      <c r="C55" s="112" t="s">
        <v>205</v>
      </c>
      <c r="D55" s="112"/>
      <c r="E55" s="112"/>
      <c r="F55" s="112"/>
      <c r="G55" s="112"/>
      <c r="H55" s="112"/>
      <c r="J55" s="119"/>
      <c r="K55" s="119"/>
      <c r="L55" s="119"/>
      <c r="M55" s="119"/>
      <c r="N55" s="119"/>
      <c r="O55" s="119"/>
      <c r="P55" s="119"/>
      <c r="Q55" s="53"/>
    </row>
    <row r="56" spans="2:17">
      <c r="C56" s="112"/>
      <c r="D56" s="112"/>
      <c r="E56" s="112"/>
      <c r="F56" s="112"/>
      <c r="G56" s="112"/>
      <c r="H56" s="112"/>
      <c r="J56" s="109"/>
      <c r="K56" s="109"/>
      <c r="L56" s="109"/>
      <c r="M56" s="109"/>
      <c r="N56" s="109"/>
      <c r="O56" s="109"/>
      <c r="P56" s="109"/>
      <c r="Q56" s="53"/>
    </row>
    <row r="57" spans="2:17">
      <c r="C57" s="112" t="s">
        <v>206</v>
      </c>
      <c r="D57" s="112"/>
      <c r="E57" s="112"/>
      <c r="F57" s="112"/>
      <c r="G57" s="112"/>
      <c r="H57" s="112"/>
      <c r="J57" s="109"/>
      <c r="K57" s="109"/>
      <c r="L57" s="109"/>
      <c r="M57" s="109"/>
      <c r="N57" s="109"/>
      <c r="O57" s="109"/>
      <c r="P57" s="109"/>
      <c r="Q57" s="53"/>
    </row>
    <row r="58" spans="2:17">
      <c r="C58" s="112"/>
      <c r="D58" s="112"/>
      <c r="E58" s="112"/>
      <c r="F58" s="112"/>
      <c r="G58" s="112"/>
      <c r="H58" s="112"/>
      <c r="J58" s="112" t="s">
        <v>224</v>
      </c>
      <c r="K58" s="112"/>
      <c r="L58" s="112"/>
      <c r="M58" s="112"/>
      <c r="N58" s="112"/>
      <c r="O58" s="112"/>
      <c r="P58" s="112"/>
      <c r="Q58" s="53"/>
    </row>
    <row r="59" spans="2:17">
      <c r="C59" s="112" t="s">
        <v>209</v>
      </c>
      <c r="D59" s="112"/>
      <c r="E59" s="112"/>
      <c r="F59" s="112"/>
      <c r="G59" s="112"/>
      <c r="H59" s="112"/>
      <c r="J59" s="112"/>
      <c r="K59" s="112"/>
      <c r="L59" s="112"/>
      <c r="M59" s="112"/>
      <c r="N59" s="112"/>
      <c r="O59" s="112"/>
      <c r="P59" s="112"/>
      <c r="Q59" s="53"/>
    </row>
    <row r="60" spans="2:17">
      <c r="C60" s="112"/>
      <c r="D60" s="112"/>
      <c r="E60" s="112"/>
      <c r="F60" s="112"/>
      <c r="G60" s="112"/>
      <c r="H60" s="112"/>
      <c r="J60" s="112"/>
      <c r="K60" s="112"/>
      <c r="L60" s="112"/>
      <c r="M60" s="112"/>
      <c r="N60" s="112"/>
      <c r="O60" s="112"/>
      <c r="P60" s="112"/>
      <c r="Q60" s="53"/>
    </row>
    <row r="61" spans="2:17">
      <c r="C61" s="112" t="s">
        <v>207</v>
      </c>
      <c r="D61" s="112"/>
      <c r="E61" s="112"/>
      <c r="F61" s="112"/>
      <c r="G61" s="112"/>
      <c r="H61" s="112"/>
      <c r="J61" s="120"/>
      <c r="K61" s="120"/>
      <c r="L61" s="120"/>
      <c r="M61" s="120"/>
      <c r="N61" s="120"/>
      <c r="O61" s="120"/>
      <c r="P61" s="120"/>
      <c r="Q61" s="53"/>
    </row>
    <row r="62" spans="2:17">
      <c r="C62" s="112"/>
      <c r="D62" s="112"/>
      <c r="E62" s="112"/>
      <c r="F62" s="112"/>
      <c r="G62" s="112"/>
      <c r="H62" s="112"/>
      <c r="J62" s="112" t="s">
        <v>261</v>
      </c>
      <c r="K62" s="112"/>
      <c r="L62" s="112"/>
      <c r="M62" s="112"/>
      <c r="N62" s="112"/>
      <c r="O62" s="112"/>
      <c r="P62" s="132"/>
      <c r="Q62" s="53"/>
    </row>
    <row r="63" spans="2:17">
      <c r="C63" s="109"/>
      <c r="D63" s="109"/>
      <c r="E63" s="109"/>
      <c r="F63" s="109"/>
      <c r="G63" s="109"/>
      <c r="H63" s="109"/>
      <c r="J63" s="112"/>
      <c r="K63" s="112"/>
      <c r="L63" s="112"/>
      <c r="M63" s="112"/>
      <c r="N63" s="112"/>
      <c r="O63" s="112"/>
      <c r="P63" s="132"/>
      <c r="Q63" s="53"/>
    </row>
    <row r="64" spans="2:17">
      <c r="C64" s="112" t="s">
        <v>208</v>
      </c>
      <c r="D64" s="112"/>
      <c r="E64" s="112"/>
      <c r="F64" s="112"/>
      <c r="G64" s="112"/>
      <c r="H64" s="112"/>
      <c r="J64" s="112"/>
      <c r="K64" s="112"/>
      <c r="L64" s="112"/>
      <c r="M64" s="112"/>
      <c r="N64" s="112"/>
      <c r="O64" s="112"/>
      <c r="P64" s="132"/>
      <c r="Q64" s="53"/>
    </row>
    <row r="65" spans="3:17" ht="16" customHeight="1">
      <c r="C65" s="112"/>
      <c r="D65" s="112"/>
      <c r="E65" s="112"/>
      <c r="F65" s="112"/>
      <c r="G65" s="112"/>
      <c r="H65" s="112"/>
      <c r="J65" s="112"/>
      <c r="K65" s="112"/>
      <c r="L65" s="112"/>
      <c r="M65" s="112"/>
      <c r="N65" s="112"/>
      <c r="O65" s="112"/>
      <c r="P65" s="132"/>
      <c r="Q65" s="53"/>
    </row>
    <row r="66" spans="3:17" ht="16" customHeight="1">
      <c r="C66" s="120"/>
      <c r="D66" s="120"/>
      <c r="E66" s="120"/>
      <c r="F66" s="120"/>
      <c r="G66" s="120"/>
      <c r="H66" s="120"/>
      <c r="J66" s="109"/>
      <c r="K66" s="109"/>
      <c r="L66" s="109"/>
      <c r="M66" s="109"/>
      <c r="N66" s="109"/>
      <c r="O66" s="109"/>
      <c r="P66" s="133"/>
      <c r="Q66" s="53"/>
    </row>
    <row r="67" spans="3:17" ht="16" customHeight="1">
      <c r="C67" s="112" t="s">
        <v>210</v>
      </c>
      <c r="D67" s="112"/>
      <c r="E67" s="112"/>
      <c r="F67" s="112"/>
      <c r="G67" s="112"/>
      <c r="H67" s="112"/>
      <c r="J67" s="109"/>
      <c r="K67" s="109"/>
      <c r="L67" s="109"/>
      <c r="M67" s="109"/>
      <c r="N67" s="109"/>
      <c r="O67" s="109"/>
      <c r="P67" s="133"/>
      <c r="Q67" s="53"/>
    </row>
    <row r="68" spans="3:17" ht="16" customHeight="1">
      <c r="C68" s="112"/>
      <c r="D68" s="112"/>
      <c r="E68" s="112"/>
      <c r="F68" s="112"/>
      <c r="G68" s="112"/>
      <c r="H68" s="112"/>
      <c r="J68" s="109"/>
      <c r="K68" s="109"/>
      <c r="L68" s="109"/>
      <c r="M68" s="109"/>
      <c r="N68" s="109"/>
      <c r="O68" s="109"/>
      <c r="P68" s="133"/>
      <c r="Q68" s="53"/>
    </row>
    <row r="69" spans="3:17" ht="16" customHeight="1">
      <c r="C69" s="120"/>
      <c r="D69" s="120"/>
      <c r="E69" s="120"/>
      <c r="F69" s="120"/>
      <c r="G69" s="120"/>
      <c r="H69" s="120"/>
      <c r="J69" s="212" t="s">
        <v>271</v>
      </c>
      <c r="K69" s="213"/>
      <c r="L69" s="213"/>
      <c r="M69" s="213"/>
      <c r="N69" s="213"/>
      <c r="O69" s="214"/>
      <c r="Q69" s="53"/>
    </row>
    <row r="70" spans="3:17" ht="16" customHeight="1">
      <c r="C70" s="120"/>
      <c r="D70" s="120"/>
      <c r="E70" s="120"/>
      <c r="F70" s="120"/>
      <c r="G70" s="120"/>
      <c r="H70" s="120"/>
      <c r="J70" s="215"/>
      <c r="K70" s="216"/>
      <c r="L70" s="216"/>
      <c r="M70" s="216"/>
      <c r="N70" s="216"/>
      <c r="O70" s="217"/>
      <c r="Q70" s="53"/>
    </row>
    <row r="71" spans="3:17" ht="16" customHeight="1">
      <c r="C71" s="112" t="s">
        <v>212</v>
      </c>
      <c r="D71" s="112"/>
      <c r="E71" s="112"/>
      <c r="F71" s="112"/>
      <c r="G71" s="112"/>
      <c r="H71" s="112"/>
      <c r="J71" s="215"/>
      <c r="K71" s="216"/>
      <c r="L71" s="216"/>
      <c r="M71" s="216"/>
      <c r="N71" s="216"/>
      <c r="O71" s="217"/>
      <c r="Q71" s="53"/>
    </row>
    <row r="72" spans="3:17" ht="16" customHeight="1">
      <c r="C72" s="112"/>
      <c r="D72" s="112"/>
      <c r="E72" s="112"/>
      <c r="F72" s="112"/>
      <c r="G72" s="112"/>
      <c r="H72" s="112"/>
      <c r="J72" s="215"/>
      <c r="K72" s="216"/>
      <c r="L72" s="216"/>
      <c r="M72" s="216"/>
      <c r="N72" s="216"/>
      <c r="O72" s="217"/>
      <c r="Q72" s="53"/>
    </row>
    <row r="73" spans="3:17" ht="16" customHeight="1">
      <c r="C73" s="109"/>
      <c r="D73" s="109"/>
      <c r="E73" s="109"/>
      <c r="F73" s="109"/>
      <c r="G73" s="109"/>
      <c r="H73" s="109"/>
      <c r="J73" s="215"/>
      <c r="K73" s="216"/>
      <c r="L73" s="216"/>
      <c r="M73" s="216"/>
      <c r="N73" s="216"/>
      <c r="O73" s="217"/>
      <c r="Q73" s="53"/>
    </row>
    <row r="74" spans="3:17" ht="16" customHeight="1">
      <c r="C74" s="112" t="s">
        <v>214</v>
      </c>
      <c r="D74" s="112"/>
      <c r="E74" s="112"/>
      <c r="F74" s="112"/>
      <c r="G74" s="112"/>
      <c r="H74" s="112"/>
      <c r="J74" s="215"/>
      <c r="K74" s="218"/>
      <c r="L74" s="218"/>
      <c r="M74" s="218"/>
      <c r="N74" s="218"/>
      <c r="O74" s="217"/>
      <c r="Q74" s="53"/>
    </row>
    <row r="75" spans="3:17">
      <c r="C75" s="112"/>
      <c r="D75" s="112"/>
      <c r="E75" s="112"/>
      <c r="F75" s="112"/>
      <c r="G75" s="112"/>
      <c r="H75" s="112"/>
      <c r="J75" s="219" t="s">
        <v>272</v>
      </c>
      <c r="K75" s="220"/>
      <c r="L75" s="220"/>
      <c r="M75" s="220"/>
      <c r="N75" s="220"/>
      <c r="O75" s="221"/>
      <c r="Q75" s="53"/>
    </row>
    <row r="76" spans="3:17">
      <c r="C76" s="109"/>
      <c r="D76" s="109"/>
      <c r="E76" s="109"/>
      <c r="F76" s="109"/>
      <c r="G76" s="109"/>
      <c r="H76" s="109"/>
      <c r="J76" s="222"/>
      <c r="K76" s="223"/>
      <c r="L76" s="223"/>
      <c r="M76" s="223"/>
      <c r="N76" s="223"/>
      <c r="O76" s="224"/>
      <c r="Q76" s="53"/>
    </row>
    <row r="77" spans="3:17" ht="20">
      <c r="C77" s="112" t="s">
        <v>216</v>
      </c>
      <c r="D77" s="112"/>
      <c r="E77" s="112"/>
      <c r="F77" s="112"/>
      <c r="G77" s="112"/>
      <c r="H77" s="112"/>
      <c r="J77" s="211"/>
      <c r="K77" s="211"/>
      <c r="L77" s="211"/>
      <c r="M77" s="211"/>
      <c r="N77" s="211"/>
      <c r="O77" s="211"/>
      <c r="Q77" s="53"/>
    </row>
    <row r="78" spans="3:17">
      <c r="C78" s="112"/>
      <c r="D78" s="112"/>
      <c r="E78" s="112"/>
      <c r="F78" s="112"/>
      <c r="G78" s="112"/>
      <c r="H78" s="112"/>
      <c r="Q78" s="53"/>
    </row>
    <row r="79" spans="3:17">
      <c r="C79" s="120"/>
      <c r="D79" s="120"/>
      <c r="E79" s="120"/>
      <c r="F79" s="120"/>
      <c r="G79" s="120"/>
      <c r="H79" s="120"/>
      <c r="Q79" s="53"/>
    </row>
    <row r="80" spans="3:17">
      <c r="C80" s="120"/>
      <c r="D80" s="120"/>
      <c r="E80" s="120"/>
      <c r="F80" s="120"/>
      <c r="G80" s="120"/>
      <c r="H80" s="120"/>
      <c r="Q80" s="53"/>
    </row>
    <row r="81" spans="2:17">
      <c r="C81" s="112" t="s">
        <v>218</v>
      </c>
      <c r="D81" s="112"/>
      <c r="E81" s="112"/>
      <c r="F81" s="112"/>
      <c r="G81" s="112"/>
      <c r="H81" s="112"/>
      <c r="Q81" s="53"/>
    </row>
    <row r="82" spans="2:17">
      <c r="C82" s="112"/>
      <c r="D82" s="112"/>
      <c r="E82" s="112"/>
      <c r="F82" s="112"/>
      <c r="G82" s="112"/>
      <c r="H82" s="112"/>
      <c r="Q82" s="53"/>
    </row>
    <row r="83" spans="2:17">
      <c r="C83" s="109"/>
      <c r="D83" s="109"/>
      <c r="E83" s="109"/>
      <c r="F83" s="109"/>
      <c r="G83" s="109"/>
      <c r="H83" s="109"/>
      <c r="K83" s="55" t="s">
        <v>109</v>
      </c>
      <c r="Q83" s="53"/>
    </row>
    <row r="84" spans="2:17">
      <c r="C84" s="112" t="s">
        <v>219</v>
      </c>
      <c r="D84" s="112"/>
      <c r="E84" s="112"/>
      <c r="F84" s="112"/>
      <c r="G84" s="112"/>
      <c r="H84" s="112"/>
      <c r="Q84" s="53"/>
    </row>
    <row r="85" spans="2:17">
      <c r="C85" s="112"/>
      <c r="D85" s="112"/>
      <c r="E85" s="112"/>
      <c r="F85" s="112"/>
      <c r="G85" s="112"/>
      <c r="H85" s="112"/>
      <c r="Q85" s="53"/>
    </row>
    <row r="86" spans="2:17">
      <c r="C86" s="109"/>
      <c r="D86" s="109"/>
      <c r="E86" s="109"/>
      <c r="F86" s="109"/>
      <c r="G86" s="109"/>
      <c r="H86" s="109"/>
      <c r="Q86" s="53"/>
    </row>
    <row r="87" spans="2:17">
      <c r="B87" s="112" t="s">
        <v>263</v>
      </c>
      <c r="C87" s="120"/>
      <c r="D87" s="120"/>
      <c r="E87" s="120"/>
      <c r="F87" s="120"/>
      <c r="G87" s="120"/>
      <c r="H87" s="120"/>
      <c r="Q87" s="53"/>
    </row>
    <row r="88" spans="2:17">
      <c r="B88" s="120"/>
      <c r="C88" s="120"/>
      <c r="D88" s="120"/>
      <c r="E88" s="120"/>
      <c r="F88" s="120"/>
      <c r="G88" s="120"/>
      <c r="H88" s="120"/>
      <c r="Q88" s="53"/>
    </row>
    <row r="89" spans="2:17">
      <c r="B89" s="120"/>
      <c r="C89" s="120"/>
      <c r="D89" s="120"/>
      <c r="E89" s="120"/>
      <c r="F89" s="120"/>
      <c r="G89" s="120"/>
      <c r="H89" s="120"/>
      <c r="Q89" s="53"/>
    </row>
    <row r="90" spans="2:17">
      <c r="B90" s="120"/>
      <c r="C90" s="120"/>
      <c r="D90" s="120"/>
      <c r="E90" s="120"/>
      <c r="F90" s="120"/>
      <c r="G90" s="120"/>
      <c r="H90" s="120"/>
      <c r="Q90" s="53"/>
    </row>
    <row r="91" spans="2:17">
      <c r="B91" s="112" t="s">
        <v>264</v>
      </c>
      <c r="C91" s="109"/>
      <c r="D91" s="109"/>
      <c r="E91" s="109"/>
      <c r="F91" s="109"/>
      <c r="G91" s="109"/>
      <c r="H91" s="109"/>
      <c r="Q91" s="53"/>
    </row>
    <row r="92" spans="2:17">
      <c r="B92" s="109"/>
      <c r="C92" s="109"/>
      <c r="D92" s="109"/>
      <c r="E92" s="109"/>
      <c r="F92" s="109"/>
      <c r="G92" s="109"/>
      <c r="H92" s="109"/>
      <c r="Q92" s="53"/>
    </row>
    <row r="93" spans="2:17">
      <c r="B93" s="109"/>
      <c r="C93" s="109"/>
      <c r="D93" s="109"/>
      <c r="E93" s="109"/>
      <c r="F93" s="109"/>
      <c r="G93" s="109"/>
      <c r="H93" s="109"/>
      <c r="Q93" s="53"/>
    </row>
    <row r="94" spans="2:17">
      <c r="B94" s="109"/>
      <c r="C94" s="109"/>
      <c r="D94" s="109"/>
      <c r="E94" s="109"/>
      <c r="F94" s="109"/>
      <c r="G94" s="109"/>
      <c r="H94" s="109"/>
      <c r="Q94" s="53"/>
    </row>
    <row r="95" spans="2:17">
      <c r="B95" s="109"/>
      <c r="C95" s="109"/>
      <c r="D95" s="109"/>
      <c r="E95" s="109"/>
      <c r="F95" s="109"/>
      <c r="G95" s="109"/>
      <c r="H95" s="109"/>
      <c r="Q95" s="53"/>
    </row>
    <row r="96" spans="2:17">
      <c r="B96" s="109"/>
      <c r="C96" s="109"/>
      <c r="D96" s="109"/>
      <c r="E96" s="109"/>
      <c r="F96" s="109"/>
      <c r="G96" s="109"/>
      <c r="H96" s="109"/>
      <c r="Q96" s="53"/>
    </row>
    <row r="97" spans="1:17">
      <c r="B97" s="109"/>
      <c r="C97" s="109"/>
      <c r="D97" s="109"/>
      <c r="E97" s="109"/>
      <c r="F97" s="109"/>
      <c r="G97" s="109"/>
      <c r="H97" s="109"/>
      <c r="Q97" s="53"/>
    </row>
    <row r="98" spans="1:17">
      <c r="B98" s="109"/>
      <c r="C98" s="109"/>
      <c r="D98" s="109"/>
      <c r="E98" s="109"/>
      <c r="F98" s="109"/>
      <c r="G98" s="109"/>
      <c r="H98" s="109"/>
      <c r="Q98" s="53"/>
    </row>
    <row r="99" spans="1:17">
      <c r="B99" s="112" t="s">
        <v>222</v>
      </c>
      <c r="C99" s="120"/>
      <c r="D99" s="120"/>
      <c r="E99" s="120"/>
      <c r="F99" s="120"/>
      <c r="G99" s="120"/>
      <c r="H99" s="120"/>
      <c r="Q99" s="53"/>
    </row>
    <row r="100" spans="1:17">
      <c r="B100" s="120"/>
      <c r="C100" s="120"/>
      <c r="D100" s="120"/>
      <c r="E100" s="120"/>
      <c r="F100" s="120"/>
      <c r="G100" s="120"/>
      <c r="H100" s="120"/>
      <c r="Q100" s="53"/>
    </row>
    <row r="101" spans="1:17" ht="17" thickBot="1">
      <c r="B101" s="120"/>
      <c r="C101" s="120"/>
      <c r="D101" s="120"/>
      <c r="E101" s="120"/>
      <c r="F101" s="120"/>
      <c r="G101" s="120"/>
      <c r="H101" s="120"/>
      <c r="Q101" s="53"/>
    </row>
    <row r="102" spans="1:17" ht="22" thickTop="1" thickBot="1">
      <c r="A102" s="52"/>
      <c r="B102" s="56"/>
      <c r="C102" s="56"/>
      <c r="D102" s="56"/>
      <c r="E102" s="56"/>
      <c r="F102" s="56"/>
      <c r="G102" s="56"/>
      <c r="H102" s="56"/>
      <c r="I102" s="52"/>
      <c r="J102" s="52"/>
      <c r="K102" s="52"/>
      <c r="L102" s="52"/>
      <c r="M102" s="52"/>
      <c r="N102" s="52"/>
      <c r="O102" s="52"/>
      <c r="P102" s="52"/>
    </row>
    <row r="103" spans="1:17">
      <c r="B103" s="121" t="s">
        <v>226</v>
      </c>
      <c r="C103" s="122"/>
      <c r="D103" s="122"/>
      <c r="E103" s="122"/>
      <c r="F103" s="122"/>
      <c r="G103" s="122"/>
      <c r="H103" s="123"/>
      <c r="I103" s="123"/>
      <c r="J103" s="123"/>
      <c r="K103" s="123"/>
      <c r="L103" s="123"/>
      <c r="M103" s="123"/>
      <c r="N103" s="123"/>
      <c r="O103" s="123"/>
      <c r="P103" s="124"/>
    </row>
    <row r="104" spans="1:17" ht="17" thickBot="1">
      <c r="B104" s="125"/>
      <c r="C104" s="126"/>
      <c r="D104" s="126"/>
      <c r="E104" s="126"/>
      <c r="F104" s="126"/>
      <c r="G104" s="126"/>
      <c r="H104" s="127"/>
      <c r="I104" s="127"/>
      <c r="J104" s="127"/>
      <c r="K104" s="127"/>
      <c r="L104" s="127"/>
      <c r="M104" s="127"/>
      <c r="N104" s="127"/>
      <c r="O104" s="127"/>
      <c r="P104" s="128"/>
    </row>
    <row r="105" spans="1:17">
      <c r="B105" s="129" t="s">
        <v>227</v>
      </c>
      <c r="C105" s="130"/>
      <c r="D105" s="130"/>
      <c r="E105" s="130"/>
      <c r="F105" s="130"/>
      <c r="G105" s="130"/>
      <c r="H105" s="130"/>
    </row>
    <row r="106" spans="1:17">
      <c r="B106" s="120"/>
      <c r="C106" s="120"/>
      <c r="D106" s="120"/>
      <c r="E106" s="120"/>
      <c r="F106" s="120"/>
      <c r="G106" s="120"/>
      <c r="H106" s="120"/>
    </row>
    <row r="107" spans="1:17">
      <c r="B107" s="120"/>
      <c r="C107" s="120"/>
      <c r="D107" s="120"/>
      <c r="E107" s="120"/>
      <c r="F107" s="120"/>
      <c r="G107" s="120"/>
      <c r="H107" s="120"/>
    </row>
    <row r="108" spans="1:17">
      <c r="B108" s="120"/>
      <c r="C108" s="120"/>
      <c r="D108" s="120"/>
      <c r="E108" s="120"/>
      <c r="F108" s="120"/>
      <c r="G108" s="120"/>
      <c r="H108" s="120"/>
    </row>
    <row r="110" spans="1:17" ht="22" thickBot="1">
      <c r="B110" s="145" t="s">
        <v>228</v>
      </c>
      <c r="C110" s="146"/>
      <c r="D110" s="147"/>
      <c r="E110" s="148" t="s">
        <v>229</v>
      </c>
      <c r="F110" s="149"/>
      <c r="G110" s="149"/>
      <c r="H110" s="149"/>
      <c r="I110" s="149"/>
      <c r="J110" s="149"/>
      <c r="K110" s="149"/>
      <c r="L110" s="149"/>
      <c r="M110" s="149"/>
      <c r="N110" s="57" t="s">
        <v>230</v>
      </c>
    </row>
    <row r="111" spans="1:17" ht="21" thickTop="1">
      <c r="B111" s="142" t="s">
        <v>231</v>
      </c>
      <c r="C111" s="143"/>
      <c r="D111" s="144"/>
      <c r="E111" s="143" t="s">
        <v>236</v>
      </c>
      <c r="F111" s="150"/>
      <c r="G111" s="150"/>
      <c r="H111" s="150"/>
      <c r="I111" s="150"/>
      <c r="J111" s="150"/>
      <c r="K111" s="150"/>
      <c r="L111" s="150"/>
      <c r="M111" s="150"/>
      <c r="N111" s="59" t="s">
        <v>258</v>
      </c>
    </row>
    <row r="112" spans="1:17" ht="20">
      <c r="B112" s="134" t="s">
        <v>0</v>
      </c>
      <c r="C112" s="135"/>
      <c r="D112" s="136"/>
      <c r="E112" s="135" t="s">
        <v>237</v>
      </c>
      <c r="F112" s="140"/>
      <c r="G112" s="140"/>
      <c r="H112" s="140"/>
      <c r="I112" s="140"/>
      <c r="J112" s="140"/>
      <c r="K112" s="140"/>
      <c r="L112" s="140"/>
      <c r="M112" s="140"/>
      <c r="N112" s="58" t="s">
        <v>258</v>
      </c>
    </row>
    <row r="113" spans="2:14" ht="20">
      <c r="B113" s="137" t="s">
        <v>232</v>
      </c>
      <c r="C113" s="138"/>
      <c r="D113" s="139"/>
      <c r="E113" s="138" t="s">
        <v>238</v>
      </c>
      <c r="F113" s="141"/>
      <c r="G113" s="141"/>
      <c r="H113" s="141"/>
      <c r="I113" s="141"/>
      <c r="J113" s="141"/>
      <c r="K113" s="141"/>
      <c r="L113" s="141"/>
      <c r="M113" s="141"/>
      <c r="N113" s="59" t="s">
        <v>258</v>
      </c>
    </row>
    <row r="114" spans="2:14" ht="20">
      <c r="B114" s="134" t="s">
        <v>233</v>
      </c>
      <c r="C114" s="135"/>
      <c r="D114" s="136"/>
      <c r="E114" s="135" t="s">
        <v>239</v>
      </c>
      <c r="F114" s="140"/>
      <c r="G114" s="140"/>
      <c r="H114" s="140"/>
      <c r="I114" s="140"/>
      <c r="J114" s="140"/>
      <c r="K114" s="140"/>
      <c r="L114" s="140"/>
      <c r="M114" s="140"/>
      <c r="N114" s="58" t="s">
        <v>258</v>
      </c>
    </row>
    <row r="115" spans="2:14" ht="20">
      <c r="B115" s="137" t="s">
        <v>172</v>
      </c>
      <c r="C115" s="138"/>
      <c r="D115" s="139"/>
      <c r="E115" s="138" t="s">
        <v>240</v>
      </c>
      <c r="F115" s="141"/>
      <c r="G115" s="141"/>
      <c r="H115" s="141"/>
      <c r="I115" s="141"/>
      <c r="J115" s="141"/>
      <c r="K115" s="141"/>
      <c r="L115" s="141"/>
      <c r="M115" s="141"/>
      <c r="N115" s="59" t="s">
        <v>258</v>
      </c>
    </row>
    <row r="116" spans="2:14" ht="20">
      <c r="B116" s="134" t="s">
        <v>171</v>
      </c>
      <c r="C116" s="135"/>
      <c r="D116" s="136"/>
      <c r="E116" s="135" t="s">
        <v>241</v>
      </c>
      <c r="F116" s="140"/>
      <c r="G116" s="140"/>
      <c r="H116" s="140"/>
      <c r="I116" s="140"/>
      <c r="J116" s="140"/>
      <c r="K116" s="140"/>
      <c r="L116" s="140"/>
      <c r="M116" s="140"/>
      <c r="N116" s="58" t="s">
        <v>258</v>
      </c>
    </row>
    <row r="117" spans="2:14" ht="20">
      <c r="B117" s="137" t="s">
        <v>170</v>
      </c>
      <c r="C117" s="138"/>
      <c r="D117" s="139"/>
      <c r="E117" s="138" t="s">
        <v>242</v>
      </c>
      <c r="F117" s="141"/>
      <c r="G117" s="141"/>
      <c r="H117" s="141"/>
      <c r="I117" s="141"/>
      <c r="J117" s="141"/>
      <c r="K117" s="141"/>
      <c r="L117" s="141"/>
      <c r="M117" s="141"/>
      <c r="N117" s="59" t="s">
        <v>258</v>
      </c>
    </row>
    <row r="118" spans="2:14" ht="20">
      <c r="B118" s="134" t="s">
        <v>169</v>
      </c>
      <c r="C118" s="135"/>
      <c r="D118" s="136"/>
      <c r="E118" s="135" t="s">
        <v>243</v>
      </c>
      <c r="F118" s="140"/>
      <c r="G118" s="140"/>
      <c r="H118" s="140"/>
      <c r="I118" s="140"/>
      <c r="J118" s="140"/>
      <c r="K118" s="140"/>
      <c r="L118" s="140"/>
      <c r="M118" s="140"/>
      <c r="N118" s="58" t="s">
        <v>258</v>
      </c>
    </row>
    <row r="119" spans="2:14" ht="20">
      <c r="B119" s="137" t="s">
        <v>168</v>
      </c>
      <c r="C119" s="138"/>
      <c r="D119" s="139"/>
      <c r="E119" s="138" t="s">
        <v>244</v>
      </c>
      <c r="F119" s="141"/>
      <c r="G119" s="141"/>
      <c r="H119" s="141"/>
      <c r="I119" s="141"/>
      <c r="J119" s="141"/>
      <c r="K119" s="141"/>
      <c r="L119" s="141"/>
      <c r="M119" s="141"/>
      <c r="N119" s="59" t="s">
        <v>258</v>
      </c>
    </row>
    <row r="120" spans="2:14" ht="20">
      <c r="B120" s="134" t="s">
        <v>48</v>
      </c>
      <c r="C120" s="135"/>
      <c r="D120" s="136"/>
      <c r="E120" s="135" t="s">
        <v>245</v>
      </c>
      <c r="F120" s="140"/>
      <c r="G120" s="140"/>
      <c r="H120" s="140"/>
      <c r="I120" s="140"/>
      <c r="J120" s="140"/>
      <c r="K120" s="140"/>
      <c r="L120" s="140"/>
      <c r="M120" s="140"/>
      <c r="N120" s="58" t="s">
        <v>258</v>
      </c>
    </row>
    <row r="121" spans="2:14" ht="20">
      <c r="B121" s="137" t="s">
        <v>167</v>
      </c>
      <c r="C121" s="138"/>
      <c r="D121" s="139"/>
      <c r="E121" s="138" t="s">
        <v>246</v>
      </c>
      <c r="F121" s="141"/>
      <c r="G121" s="141"/>
      <c r="H121" s="141"/>
      <c r="I121" s="141"/>
      <c r="J121" s="141"/>
      <c r="K121" s="141"/>
      <c r="L121" s="141"/>
      <c r="M121" s="141"/>
      <c r="N121" s="59" t="s">
        <v>258</v>
      </c>
    </row>
    <row r="122" spans="2:14" ht="20">
      <c r="B122" s="134" t="s">
        <v>166</v>
      </c>
      <c r="C122" s="135"/>
      <c r="D122" s="136"/>
      <c r="E122" s="135" t="s">
        <v>247</v>
      </c>
      <c r="F122" s="140"/>
      <c r="G122" s="140"/>
      <c r="H122" s="140"/>
      <c r="I122" s="140"/>
      <c r="J122" s="140"/>
      <c r="K122" s="140"/>
      <c r="L122" s="140"/>
      <c r="M122" s="140"/>
      <c r="N122" s="58" t="s">
        <v>258</v>
      </c>
    </row>
    <row r="123" spans="2:14" ht="20">
      <c r="B123" s="137" t="s">
        <v>165</v>
      </c>
      <c r="C123" s="138"/>
      <c r="D123" s="139"/>
      <c r="E123" s="138" t="s">
        <v>248</v>
      </c>
      <c r="F123" s="141"/>
      <c r="G123" s="141"/>
      <c r="H123" s="141"/>
      <c r="I123" s="141"/>
      <c r="J123" s="141"/>
      <c r="K123" s="141"/>
      <c r="L123" s="141"/>
      <c r="M123" s="141"/>
      <c r="N123" s="59" t="s">
        <v>258</v>
      </c>
    </row>
    <row r="124" spans="2:14" ht="20">
      <c r="B124" s="134" t="s">
        <v>164</v>
      </c>
      <c r="C124" s="135"/>
      <c r="D124" s="136"/>
      <c r="E124" s="135" t="s">
        <v>249</v>
      </c>
      <c r="F124" s="140"/>
      <c r="G124" s="140"/>
      <c r="H124" s="140"/>
      <c r="I124" s="140"/>
      <c r="J124" s="140"/>
      <c r="K124" s="140"/>
      <c r="L124" s="140"/>
      <c r="M124" s="140"/>
      <c r="N124" s="58" t="s">
        <v>258</v>
      </c>
    </row>
    <row r="125" spans="2:14" ht="20">
      <c r="B125" s="137" t="s">
        <v>162</v>
      </c>
      <c r="C125" s="138"/>
      <c r="D125" s="139"/>
      <c r="E125" s="138" t="s">
        <v>217</v>
      </c>
      <c r="F125" s="141"/>
      <c r="G125" s="141"/>
      <c r="H125" s="141"/>
      <c r="I125" s="141"/>
      <c r="J125" s="141"/>
      <c r="K125" s="141"/>
      <c r="L125" s="141"/>
      <c r="M125" s="141"/>
      <c r="N125" s="59" t="s">
        <v>258</v>
      </c>
    </row>
    <row r="126" spans="2:14" ht="20">
      <c r="B126" s="134" t="s">
        <v>50</v>
      </c>
      <c r="C126" s="135"/>
      <c r="D126" s="136"/>
      <c r="E126" s="135" t="s">
        <v>250</v>
      </c>
      <c r="F126" s="140"/>
      <c r="G126" s="140"/>
      <c r="H126" s="140"/>
      <c r="I126" s="140"/>
      <c r="J126" s="140"/>
      <c r="K126" s="140"/>
      <c r="L126" s="140"/>
      <c r="M126" s="140"/>
      <c r="N126" s="58" t="s">
        <v>258</v>
      </c>
    </row>
    <row r="127" spans="2:14" ht="20">
      <c r="B127" s="137" t="s">
        <v>62</v>
      </c>
      <c r="C127" s="138"/>
      <c r="D127" s="139"/>
      <c r="E127" s="138" t="s">
        <v>211</v>
      </c>
      <c r="F127" s="141"/>
      <c r="G127" s="141"/>
      <c r="H127" s="141"/>
      <c r="I127" s="141"/>
      <c r="J127" s="141"/>
      <c r="K127" s="141"/>
      <c r="L127" s="141"/>
      <c r="M127" s="141"/>
      <c r="N127" s="59" t="s">
        <v>258</v>
      </c>
    </row>
    <row r="128" spans="2:14" ht="20">
      <c r="B128" s="134" t="s">
        <v>66</v>
      </c>
      <c r="C128" s="135"/>
      <c r="D128" s="136"/>
      <c r="E128" s="135" t="s">
        <v>213</v>
      </c>
      <c r="F128" s="140"/>
      <c r="G128" s="140"/>
      <c r="H128" s="140"/>
      <c r="I128" s="140"/>
      <c r="J128" s="140"/>
      <c r="K128" s="140"/>
      <c r="L128" s="140"/>
      <c r="M128" s="140"/>
      <c r="N128" s="58" t="s">
        <v>258</v>
      </c>
    </row>
    <row r="129" spans="2:19" ht="20">
      <c r="B129" s="137" t="s">
        <v>59</v>
      </c>
      <c r="C129" s="138"/>
      <c r="D129" s="139"/>
      <c r="E129" s="138" t="s">
        <v>251</v>
      </c>
      <c r="F129" s="141"/>
      <c r="G129" s="141"/>
      <c r="H129" s="141"/>
      <c r="I129" s="141"/>
      <c r="J129" s="141"/>
      <c r="K129" s="141"/>
      <c r="L129" s="141"/>
      <c r="M129" s="141"/>
      <c r="N129" s="59" t="s">
        <v>258</v>
      </c>
    </row>
    <row r="130" spans="2:19" ht="20">
      <c r="B130" s="134" t="s">
        <v>157</v>
      </c>
      <c r="C130" s="135"/>
      <c r="D130" s="136"/>
      <c r="E130" s="135" t="s">
        <v>252</v>
      </c>
      <c r="F130" s="140"/>
      <c r="G130" s="140"/>
      <c r="H130" s="140"/>
      <c r="I130" s="140"/>
      <c r="J130" s="140"/>
      <c r="K130" s="140"/>
      <c r="L130" s="140"/>
      <c r="M130" s="140"/>
      <c r="N130" s="58" t="s">
        <v>258</v>
      </c>
    </row>
    <row r="131" spans="2:19" ht="20">
      <c r="B131" s="137" t="s">
        <v>32</v>
      </c>
      <c r="C131" s="138"/>
      <c r="D131" s="139"/>
      <c r="E131" s="138" t="s">
        <v>217</v>
      </c>
      <c r="F131" s="141"/>
      <c r="G131" s="141"/>
      <c r="H131" s="141"/>
      <c r="I131" s="141"/>
      <c r="J131" s="141"/>
      <c r="K131" s="141"/>
      <c r="L131" s="141"/>
      <c r="M131" s="141"/>
      <c r="N131" s="59" t="s">
        <v>258</v>
      </c>
    </row>
    <row r="132" spans="2:19">
      <c r="B132" s="134" t="s">
        <v>33</v>
      </c>
      <c r="C132" s="135"/>
      <c r="D132" s="136"/>
      <c r="E132" s="159" t="s">
        <v>215</v>
      </c>
      <c r="F132" s="160"/>
      <c r="G132" s="160"/>
      <c r="H132" s="160"/>
      <c r="I132" s="160"/>
      <c r="J132" s="160"/>
      <c r="K132" s="160"/>
      <c r="L132" s="160"/>
      <c r="M132" s="160"/>
      <c r="N132" s="151" t="s">
        <v>258</v>
      </c>
    </row>
    <row r="133" spans="2:19">
      <c r="B133" s="158"/>
      <c r="C133" s="136"/>
      <c r="D133" s="136"/>
      <c r="E133" s="160"/>
      <c r="F133" s="160"/>
      <c r="G133" s="160"/>
      <c r="H133" s="160"/>
      <c r="I133" s="160"/>
      <c r="J133" s="160"/>
      <c r="K133" s="160"/>
      <c r="L133" s="160"/>
      <c r="M133" s="160"/>
      <c r="N133" s="151"/>
    </row>
    <row r="134" spans="2:19" ht="20" customHeight="1">
      <c r="B134" s="158"/>
      <c r="C134" s="136"/>
      <c r="D134" s="136"/>
      <c r="E134" s="140"/>
      <c r="F134" s="140"/>
      <c r="G134" s="140"/>
      <c r="H134" s="140"/>
      <c r="I134" s="140"/>
      <c r="J134" s="140"/>
      <c r="K134" s="140"/>
      <c r="L134" s="140"/>
      <c r="M134" s="140"/>
      <c r="N134" s="151"/>
    </row>
    <row r="135" spans="2:19" ht="20" customHeight="1">
      <c r="B135" s="137" t="s">
        <v>46</v>
      </c>
      <c r="C135" s="138"/>
      <c r="D135" s="139"/>
      <c r="E135" s="138" t="s">
        <v>253</v>
      </c>
      <c r="F135" s="141"/>
      <c r="G135" s="141"/>
      <c r="H135" s="141"/>
      <c r="I135" s="141"/>
      <c r="J135" s="141"/>
      <c r="K135" s="141"/>
      <c r="L135" s="141"/>
      <c r="M135" s="141"/>
      <c r="N135" s="152" t="s">
        <v>258</v>
      </c>
    </row>
    <row r="136" spans="2:19" ht="20" customHeight="1">
      <c r="B136" s="157"/>
      <c r="C136" s="141"/>
      <c r="D136" s="141"/>
      <c r="E136" s="141"/>
      <c r="F136" s="141"/>
      <c r="G136" s="141"/>
      <c r="H136" s="141"/>
      <c r="I136" s="141"/>
      <c r="J136" s="141"/>
      <c r="K136" s="141"/>
      <c r="L136" s="141"/>
      <c r="M136" s="141"/>
      <c r="N136" s="152"/>
    </row>
    <row r="137" spans="2:19" ht="16" customHeight="1">
      <c r="B137" s="157"/>
      <c r="C137" s="141"/>
      <c r="D137" s="141"/>
      <c r="E137" s="141"/>
      <c r="F137" s="141"/>
      <c r="G137" s="141"/>
      <c r="H137" s="141"/>
      <c r="I137" s="141"/>
      <c r="J137" s="141"/>
      <c r="K137" s="141"/>
      <c r="L137" s="141"/>
      <c r="M137" s="141"/>
      <c r="N137" s="152"/>
    </row>
    <row r="138" spans="2:19" ht="20" customHeight="1">
      <c r="B138" s="134" t="s">
        <v>235</v>
      </c>
      <c r="C138" s="135"/>
      <c r="D138" s="136"/>
      <c r="E138" s="135" t="s">
        <v>255</v>
      </c>
      <c r="F138" s="135"/>
      <c r="G138" s="135"/>
      <c r="H138" s="135"/>
      <c r="I138" s="135"/>
      <c r="J138" s="135"/>
      <c r="K138" s="135"/>
      <c r="L138" s="135"/>
      <c r="M138" s="135"/>
      <c r="N138" s="151" t="s">
        <v>259</v>
      </c>
    </row>
    <row r="139" spans="2:19">
      <c r="B139" s="153"/>
      <c r="C139" s="140"/>
      <c r="D139" s="140"/>
      <c r="E139" s="135"/>
      <c r="F139" s="135"/>
      <c r="G139" s="135"/>
      <c r="H139" s="135"/>
      <c r="I139" s="135"/>
      <c r="J139" s="135"/>
      <c r="K139" s="135"/>
      <c r="L139" s="135"/>
      <c r="M139" s="135"/>
      <c r="N139" s="151"/>
    </row>
    <row r="140" spans="2:19">
      <c r="B140" s="153"/>
      <c r="C140" s="140"/>
      <c r="D140" s="140"/>
      <c r="E140" s="135"/>
      <c r="F140" s="135"/>
      <c r="G140" s="135"/>
      <c r="H140" s="135"/>
      <c r="I140" s="135"/>
      <c r="J140" s="135"/>
      <c r="K140" s="135"/>
      <c r="L140" s="135"/>
      <c r="M140" s="135"/>
      <c r="N140" s="151"/>
      <c r="S140" s="61"/>
    </row>
    <row r="141" spans="2:19">
      <c r="B141" s="153"/>
      <c r="C141" s="140"/>
      <c r="D141" s="140"/>
      <c r="E141" s="140"/>
      <c r="F141" s="140"/>
      <c r="G141" s="140"/>
      <c r="H141" s="140"/>
      <c r="I141" s="140"/>
      <c r="J141" s="140"/>
      <c r="K141" s="140"/>
      <c r="L141" s="140"/>
      <c r="M141" s="140"/>
      <c r="N141" s="151"/>
    </row>
    <row r="142" spans="2:19" ht="20" customHeight="1">
      <c r="B142" s="137" t="s">
        <v>234</v>
      </c>
      <c r="C142" s="138"/>
      <c r="D142" s="139"/>
      <c r="E142" s="138" t="s">
        <v>254</v>
      </c>
      <c r="F142" s="138"/>
      <c r="G142" s="138"/>
      <c r="H142" s="138"/>
      <c r="I142" s="138"/>
      <c r="J142" s="138"/>
      <c r="K142" s="138"/>
      <c r="L142" s="138"/>
      <c r="M142" s="138"/>
      <c r="N142" s="152" t="s">
        <v>259</v>
      </c>
    </row>
    <row r="143" spans="2:19">
      <c r="B143" s="157"/>
      <c r="C143" s="141"/>
      <c r="D143" s="141"/>
      <c r="E143" s="138"/>
      <c r="F143" s="138"/>
      <c r="G143" s="138"/>
      <c r="H143" s="138"/>
      <c r="I143" s="138"/>
      <c r="J143" s="138"/>
      <c r="K143" s="138"/>
      <c r="L143" s="138"/>
      <c r="M143" s="138"/>
      <c r="N143" s="152"/>
    </row>
    <row r="144" spans="2:19">
      <c r="B144" s="157"/>
      <c r="C144" s="141"/>
      <c r="D144" s="141"/>
      <c r="E144" s="138"/>
      <c r="F144" s="138"/>
      <c r="G144" s="138"/>
      <c r="H144" s="138"/>
      <c r="I144" s="138"/>
      <c r="J144" s="138"/>
      <c r="K144" s="138"/>
      <c r="L144" s="138"/>
      <c r="M144" s="138"/>
      <c r="N144" s="152"/>
    </row>
    <row r="145" spans="2:14">
      <c r="B145" s="157"/>
      <c r="C145" s="141"/>
      <c r="D145" s="141"/>
      <c r="E145" s="141"/>
      <c r="F145" s="141"/>
      <c r="G145" s="141"/>
      <c r="H145" s="141"/>
      <c r="I145" s="141"/>
      <c r="J145" s="141"/>
      <c r="K145" s="141"/>
      <c r="L145" s="141"/>
      <c r="M145" s="141"/>
      <c r="N145" s="152"/>
    </row>
    <row r="146" spans="2:14" ht="20">
      <c r="B146" s="134" t="s">
        <v>149</v>
      </c>
      <c r="C146" s="135"/>
      <c r="D146" s="136"/>
      <c r="E146" s="135" t="s">
        <v>256</v>
      </c>
      <c r="F146" s="135"/>
      <c r="G146" s="135"/>
      <c r="H146" s="135"/>
      <c r="I146" s="135"/>
      <c r="J146" s="135"/>
      <c r="K146" s="135"/>
      <c r="L146" s="135"/>
      <c r="M146" s="135"/>
      <c r="N146" s="58" t="s">
        <v>258</v>
      </c>
    </row>
    <row r="147" spans="2:14" ht="20">
      <c r="B147" s="154" t="s">
        <v>31</v>
      </c>
      <c r="C147" s="155"/>
      <c r="D147" s="156"/>
      <c r="E147" s="155" t="s">
        <v>257</v>
      </c>
      <c r="F147" s="155"/>
      <c r="G147" s="155"/>
      <c r="H147" s="155"/>
      <c r="I147" s="155"/>
      <c r="J147" s="155"/>
      <c r="K147" s="155"/>
      <c r="L147" s="155"/>
      <c r="M147" s="155"/>
      <c r="N147" s="60" t="s">
        <v>258</v>
      </c>
    </row>
  </sheetData>
  <sheetProtection sheet="1" objects="1" scenarios="1"/>
  <mergeCells count="104">
    <mergeCell ref="N132:N134"/>
    <mergeCell ref="N135:N137"/>
    <mergeCell ref="N138:N141"/>
    <mergeCell ref="N142:N145"/>
    <mergeCell ref="B138:D141"/>
    <mergeCell ref="E138:M141"/>
    <mergeCell ref="B147:D147"/>
    <mergeCell ref="B146:D146"/>
    <mergeCell ref="B142:D145"/>
    <mergeCell ref="E142:M145"/>
    <mergeCell ref="E146:M146"/>
    <mergeCell ref="E147:M147"/>
    <mergeCell ref="B135:D137"/>
    <mergeCell ref="E135:M137"/>
    <mergeCell ref="B132:D134"/>
    <mergeCell ref="E132:M134"/>
    <mergeCell ref="E127:M127"/>
    <mergeCell ref="E128:M128"/>
    <mergeCell ref="E129:M129"/>
    <mergeCell ref="E130:M130"/>
    <mergeCell ref="E131:M131"/>
    <mergeCell ref="E123:M123"/>
    <mergeCell ref="E122:M122"/>
    <mergeCell ref="E124:M124"/>
    <mergeCell ref="E125:M125"/>
    <mergeCell ref="E126:M126"/>
    <mergeCell ref="B110:D110"/>
    <mergeCell ref="E110:M110"/>
    <mergeCell ref="E111:M111"/>
    <mergeCell ref="E112:M112"/>
    <mergeCell ref="E113:M113"/>
    <mergeCell ref="E114:M114"/>
    <mergeCell ref="E115:M115"/>
    <mergeCell ref="E116:M116"/>
    <mergeCell ref="E117:M117"/>
    <mergeCell ref="E118:M118"/>
    <mergeCell ref="E119:M119"/>
    <mergeCell ref="E120:M120"/>
    <mergeCell ref="E121:M121"/>
    <mergeCell ref="B111:D111"/>
    <mergeCell ref="B112:D112"/>
    <mergeCell ref="B113:D113"/>
    <mergeCell ref="B114:D114"/>
    <mergeCell ref="B115:D115"/>
    <mergeCell ref="B116:D116"/>
    <mergeCell ref="B117:D117"/>
    <mergeCell ref="B118:D118"/>
    <mergeCell ref="B119:D119"/>
    <mergeCell ref="B120:D120"/>
    <mergeCell ref="B121:D121"/>
    <mergeCell ref="B122:D122"/>
    <mergeCell ref="B130:D130"/>
    <mergeCell ref="B131:D131"/>
    <mergeCell ref="B125:D125"/>
    <mergeCell ref="B126:D126"/>
    <mergeCell ref="B127:D127"/>
    <mergeCell ref="B128:D128"/>
    <mergeCell ref="B129:D129"/>
    <mergeCell ref="B123:D123"/>
    <mergeCell ref="B124:D124"/>
    <mergeCell ref="J46:P57"/>
    <mergeCell ref="J58:P61"/>
    <mergeCell ref="B99:H101"/>
    <mergeCell ref="B103:P104"/>
    <mergeCell ref="B105:H108"/>
    <mergeCell ref="C77:H80"/>
    <mergeCell ref="C81:H83"/>
    <mergeCell ref="C84:H86"/>
    <mergeCell ref="B87:H90"/>
    <mergeCell ref="B91:H98"/>
    <mergeCell ref="C64:H66"/>
    <mergeCell ref="C67:H70"/>
    <mergeCell ref="C71:H73"/>
    <mergeCell ref="C74:H76"/>
    <mergeCell ref="C57:H58"/>
    <mergeCell ref="C59:H60"/>
    <mergeCell ref="C61:H63"/>
    <mergeCell ref="B46:H54"/>
    <mergeCell ref="C55:H56"/>
    <mergeCell ref="J62:P68"/>
    <mergeCell ref="J69:O74"/>
    <mergeCell ref="J75:O76"/>
    <mergeCell ref="B44:P45"/>
    <mergeCell ref="J34:O34"/>
    <mergeCell ref="J24:P26"/>
    <mergeCell ref="J27:P31"/>
    <mergeCell ref="B40:H42"/>
    <mergeCell ref="J35:O36"/>
    <mergeCell ref="J37:O40"/>
    <mergeCell ref="A34:G37"/>
    <mergeCell ref="B38:H39"/>
    <mergeCell ref="A1:G2"/>
    <mergeCell ref="A4:G12"/>
    <mergeCell ref="A14:G14"/>
    <mergeCell ref="A16:G18"/>
    <mergeCell ref="J18:P19"/>
    <mergeCell ref="J12:P14"/>
    <mergeCell ref="J4:P5"/>
    <mergeCell ref="J8:P11"/>
    <mergeCell ref="J7:L7"/>
    <mergeCell ref="B19:H20"/>
    <mergeCell ref="K15:P17"/>
    <mergeCell ref="J20:P23"/>
    <mergeCell ref="B22:H31"/>
  </mergeCells>
  <hyperlinks>
    <hyperlink ref="A1:G2" location="'Table of Contents'!B27" display=" Introduction" xr:uid="{2605168D-5D2F-8E4E-A12B-0F2B74ADF6F6}"/>
    <hyperlink ref="J4:P5" location="'Table of Contents'!B28" display="Summary of Data Cleaning" xr:uid="{0623F608-C518-0640-BECD-C1CB5B3BD73B}"/>
    <hyperlink ref="B44:G45" location="'Table of Contents'!B29" display="Method of Analysis" xr:uid="{C7CF6023-A868-4040-BDDC-7F335E886A4D}"/>
    <hyperlink ref="B103:G104" location="'Table of Contents'!B29" display="Method of Analysis" xr:uid="{05EA278D-6571-5A44-933B-46220383FAA1}"/>
    <hyperlink ref="B103:P104" location="'Table of Contents'!B30" display="Method of Analysis" xr:uid="{9B945E48-5CFB-1D4E-ACA8-4EAC5932C456}"/>
    <hyperlink ref="J75" r:id="rId1" xr:uid="{A3907731-EF19-FA41-BD13-601BACB07D0E}"/>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986F8D-7DE4-3241-8AD6-98E53348C2CA}">
  <sheetPr codeName="Sheet4">
    <tabColor rgb="FF92D050"/>
  </sheetPr>
  <dimension ref="A1:U130"/>
  <sheetViews>
    <sheetView showGridLines="0" zoomScale="64" zoomScaleNormal="50" workbookViewId="0">
      <selection sqref="A1:Q3"/>
    </sheetView>
  </sheetViews>
  <sheetFormatPr baseColWidth="10" defaultColWidth="11" defaultRowHeight="16"/>
  <cols>
    <col min="1" max="1" width="51.33203125" bestFit="1" customWidth="1"/>
    <col min="2" max="2" width="29.33203125" bestFit="1" customWidth="1"/>
    <col min="4" max="4" width="44.33203125" bestFit="1" customWidth="1"/>
    <col min="5" max="5" width="32.33203125" bestFit="1" customWidth="1"/>
    <col min="7" max="7" width="44.33203125" bestFit="1" customWidth="1"/>
    <col min="8" max="8" width="34.1640625" bestFit="1" customWidth="1"/>
    <col min="9" max="9" width="12.1640625" customWidth="1"/>
    <col min="10" max="10" width="51.1640625" bestFit="1" customWidth="1"/>
    <col min="11" max="11" width="31" bestFit="1" customWidth="1"/>
    <col min="12" max="12" width="12.5" bestFit="1" customWidth="1"/>
    <col min="22" max="22" width="40.1640625" bestFit="1" customWidth="1"/>
  </cols>
  <sheetData>
    <row r="1" spans="1:17">
      <c r="A1" s="165" t="s">
        <v>180</v>
      </c>
      <c r="B1" s="166"/>
      <c r="C1" s="167"/>
      <c r="D1" s="167"/>
      <c r="E1" s="167"/>
      <c r="F1" s="167"/>
      <c r="G1" s="167"/>
      <c r="H1" s="167"/>
      <c r="I1" s="167"/>
      <c r="J1" s="167"/>
      <c r="K1" s="167"/>
      <c r="L1" s="167"/>
      <c r="M1" s="167"/>
      <c r="N1" s="167"/>
      <c r="O1" s="167"/>
      <c r="P1" s="167"/>
      <c r="Q1" s="168"/>
    </row>
    <row r="2" spans="1:17">
      <c r="A2" s="169"/>
      <c r="B2" s="170"/>
      <c r="C2" s="171"/>
      <c r="D2" s="171"/>
      <c r="E2" s="171"/>
      <c r="F2" s="171"/>
      <c r="G2" s="171"/>
      <c r="H2" s="171"/>
      <c r="I2" s="171"/>
      <c r="J2" s="171"/>
      <c r="K2" s="171"/>
      <c r="L2" s="171"/>
      <c r="M2" s="171"/>
      <c r="N2" s="171"/>
      <c r="O2" s="171"/>
      <c r="P2" s="171"/>
      <c r="Q2" s="172"/>
    </row>
    <row r="3" spans="1:17" ht="17" thickBot="1">
      <c r="A3" s="173"/>
      <c r="B3" s="174"/>
      <c r="C3" s="174"/>
      <c r="D3" s="174"/>
      <c r="E3" s="174"/>
      <c r="F3" s="174"/>
      <c r="G3" s="174"/>
      <c r="H3" s="174"/>
      <c r="I3" s="174"/>
      <c r="J3" s="174"/>
      <c r="K3" s="174"/>
      <c r="L3" s="174"/>
      <c r="M3" s="174"/>
      <c r="N3" s="174"/>
      <c r="O3" s="174"/>
      <c r="P3" s="174"/>
      <c r="Q3" s="175"/>
    </row>
    <row r="5" spans="1:17" ht="17">
      <c r="A5" s="11" t="s">
        <v>96</v>
      </c>
      <c r="B5" s="12" t="s">
        <v>70</v>
      </c>
      <c r="D5" s="11" t="s">
        <v>96</v>
      </c>
      <c r="E5" s="17" t="s">
        <v>90</v>
      </c>
      <c r="G5" s="11" t="s">
        <v>96</v>
      </c>
      <c r="H5" s="17" t="s">
        <v>89</v>
      </c>
      <c r="J5" s="11" t="s">
        <v>96</v>
      </c>
      <c r="K5" s="17" t="s">
        <v>101</v>
      </c>
    </row>
    <row r="6" spans="1:17" ht="17">
      <c r="A6" s="13" t="s">
        <v>104</v>
      </c>
      <c r="B6" s="14">
        <v>9075</v>
      </c>
      <c r="D6" s="13" t="s">
        <v>6</v>
      </c>
      <c r="E6" s="14">
        <v>0.97399999999999998</v>
      </c>
      <c r="G6" s="13" t="s">
        <v>34</v>
      </c>
      <c r="H6" s="14">
        <v>0.91759999999999997</v>
      </c>
      <c r="J6" s="13" t="s">
        <v>1</v>
      </c>
      <c r="K6" s="14">
        <v>0.9909</v>
      </c>
    </row>
    <row r="7" spans="1:17" ht="17">
      <c r="A7" s="13" t="s">
        <v>71</v>
      </c>
      <c r="B7" s="14">
        <v>11837</v>
      </c>
      <c r="C7" s="3"/>
      <c r="D7" s="13" t="s">
        <v>11</v>
      </c>
      <c r="E7" s="14">
        <v>0.97119999999999995</v>
      </c>
      <c r="G7" s="13" t="s">
        <v>9</v>
      </c>
      <c r="H7" s="14">
        <v>0.9133</v>
      </c>
      <c r="J7" s="13" t="s">
        <v>2</v>
      </c>
      <c r="K7" s="14">
        <v>0.98919999999999997</v>
      </c>
    </row>
    <row r="8" spans="1:17" ht="17">
      <c r="A8" s="13" t="s">
        <v>72</v>
      </c>
      <c r="B8" s="14">
        <v>11968</v>
      </c>
      <c r="C8" s="7"/>
      <c r="D8" s="13" t="s">
        <v>2</v>
      </c>
      <c r="E8" s="14">
        <v>0.96899999999999997</v>
      </c>
      <c r="F8" s="7"/>
      <c r="G8" s="13" t="s">
        <v>35</v>
      </c>
      <c r="H8" s="14">
        <v>0.90090000000000003</v>
      </c>
      <c r="I8" s="7"/>
      <c r="J8" s="13" t="s">
        <v>3</v>
      </c>
      <c r="K8" s="14">
        <v>0.98809999999999998</v>
      </c>
    </row>
    <row r="9" spans="1:17" ht="17">
      <c r="A9" s="13" t="s">
        <v>73</v>
      </c>
      <c r="B9" s="14">
        <v>12290</v>
      </c>
      <c r="C9" s="7"/>
      <c r="D9" s="13" t="s">
        <v>9</v>
      </c>
      <c r="E9" s="14">
        <v>0.96409999999999996</v>
      </c>
      <c r="F9" s="7"/>
      <c r="G9" s="13" t="s">
        <v>3</v>
      </c>
      <c r="H9" s="14">
        <v>0.89380000000000004</v>
      </c>
      <c r="I9" s="7"/>
      <c r="J9" s="13" t="s">
        <v>4</v>
      </c>
      <c r="K9" s="14">
        <v>0.9879</v>
      </c>
    </row>
    <row r="10" spans="1:17" ht="17">
      <c r="A10" s="13" t="s">
        <v>74</v>
      </c>
      <c r="B10" s="14">
        <v>13201</v>
      </c>
      <c r="C10" s="7"/>
      <c r="D10" s="13" t="s">
        <v>5</v>
      </c>
      <c r="E10" s="14">
        <v>0.95740000000000003</v>
      </c>
      <c r="F10" s="7"/>
      <c r="G10" s="13" t="s">
        <v>36</v>
      </c>
      <c r="H10" s="14">
        <v>0.89180000000000004</v>
      </c>
      <c r="I10" s="7"/>
      <c r="J10" s="13" t="s">
        <v>103</v>
      </c>
      <c r="K10" s="14">
        <v>0.98250000000000004</v>
      </c>
    </row>
    <row r="11" spans="1:17" ht="17">
      <c r="A11" s="13" t="s">
        <v>75</v>
      </c>
      <c r="B11" s="14">
        <v>13238</v>
      </c>
      <c r="C11" s="7"/>
      <c r="D11" s="13" t="s">
        <v>103</v>
      </c>
      <c r="E11" s="14">
        <v>0.95660000000000001</v>
      </c>
      <c r="F11" s="7"/>
      <c r="G11" s="13" t="s">
        <v>25</v>
      </c>
      <c r="H11" s="14">
        <v>0.89070000000000005</v>
      </c>
      <c r="I11" s="7"/>
      <c r="J11" s="13" t="s">
        <v>5</v>
      </c>
      <c r="K11" s="14">
        <v>0.98209999999999997</v>
      </c>
    </row>
    <row r="12" spans="1:17" ht="17">
      <c r="A12" s="13" t="s">
        <v>76</v>
      </c>
      <c r="B12" s="14">
        <v>13845</v>
      </c>
      <c r="C12" s="7"/>
      <c r="D12" s="13" t="s">
        <v>7</v>
      </c>
      <c r="E12" s="14">
        <v>0.95340000000000003</v>
      </c>
      <c r="F12" s="7"/>
      <c r="G12" s="13" t="s">
        <v>37</v>
      </c>
      <c r="H12" s="14">
        <v>0.89059999999999995</v>
      </c>
      <c r="I12" s="7"/>
      <c r="J12" s="13" t="s">
        <v>6</v>
      </c>
      <c r="K12" s="14">
        <v>0.98170000000000002</v>
      </c>
    </row>
    <row r="13" spans="1:17" ht="17">
      <c r="A13" s="13" t="s">
        <v>27</v>
      </c>
      <c r="B13" s="14">
        <v>13989</v>
      </c>
      <c r="C13" s="7"/>
      <c r="D13" s="13" t="s">
        <v>12</v>
      </c>
      <c r="E13" s="14">
        <v>0.95230000000000004</v>
      </c>
      <c r="F13" s="7"/>
      <c r="G13" s="13" t="s">
        <v>12</v>
      </c>
      <c r="H13" s="14">
        <v>0.8891</v>
      </c>
      <c r="I13" s="7"/>
      <c r="J13" s="13" t="s">
        <v>7</v>
      </c>
      <c r="K13" s="14">
        <v>0.98140000000000005</v>
      </c>
    </row>
    <row r="14" spans="1:17" ht="17">
      <c r="A14" s="13" t="s">
        <v>77</v>
      </c>
      <c r="B14" s="14">
        <v>14608</v>
      </c>
      <c r="C14" s="7"/>
      <c r="D14" s="13" t="s">
        <v>18</v>
      </c>
      <c r="E14" s="14">
        <v>0.95189999999999997</v>
      </c>
      <c r="F14" s="7"/>
      <c r="G14" s="13" t="s">
        <v>38</v>
      </c>
      <c r="H14" s="14">
        <v>0.88649999999999995</v>
      </c>
      <c r="I14" s="7"/>
      <c r="J14" s="13" t="s">
        <v>8</v>
      </c>
      <c r="K14" s="14">
        <v>0.98060000000000003</v>
      </c>
    </row>
    <row r="15" spans="1:17" ht="17">
      <c r="A15" s="13" t="s">
        <v>78</v>
      </c>
      <c r="B15" s="14">
        <v>14728</v>
      </c>
      <c r="C15" s="7"/>
      <c r="D15" s="13" t="s">
        <v>10</v>
      </c>
      <c r="E15" s="14">
        <v>0.95120000000000005</v>
      </c>
      <c r="F15" s="7"/>
      <c r="G15" s="13" t="s">
        <v>39</v>
      </c>
      <c r="H15" s="14">
        <v>0.88619999999999999</v>
      </c>
      <c r="I15" s="7"/>
      <c r="J15" s="13" t="s">
        <v>9</v>
      </c>
      <c r="K15" s="14">
        <v>0.97940000000000005</v>
      </c>
    </row>
    <row r="16" spans="1:17" ht="17">
      <c r="A16" s="13" t="s">
        <v>79</v>
      </c>
      <c r="B16" s="14">
        <v>15180</v>
      </c>
      <c r="C16" s="7"/>
      <c r="D16" s="13" t="s">
        <v>1</v>
      </c>
      <c r="E16" s="14">
        <v>0.94769999999999999</v>
      </c>
      <c r="F16" s="7"/>
      <c r="G16" s="13" t="s">
        <v>11</v>
      </c>
      <c r="H16" s="14">
        <v>0.88560000000000005</v>
      </c>
      <c r="I16" s="7"/>
      <c r="J16" s="13" t="s">
        <v>10</v>
      </c>
      <c r="K16" s="14">
        <v>0.97929999999999995</v>
      </c>
    </row>
    <row r="17" spans="1:21" ht="17">
      <c r="A17" s="13" t="s">
        <v>80</v>
      </c>
      <c r="B17" s="14">
        <v>15475</v>
      </c>
      <c r="C17" s="7"/>
      <c r="D17" s="13" t="s">
        <v>41</v>
      </c>
      <c r="E17" s="14">
        <v>0.94750000000000001</v>
      </c>
      <c r="F17" s="7"/>
      <c r="G17" s="13" t="s">
        <v>40</v>
      </c>
      <c r="H17" s="14">
        <v>0.88470000000000004</v>
      </c>
      <c r="I17" s="7"/>
      <c r="J17" s="13" t="s">
        <v>11</v>
      </c>
      <c r="K17" s="14">
        <v>0.9788</v>
      </c>
    </row>
    <row r="18" spans="1:21" ht="17">
      <c r="A18" s="13" t="s">
        <v>81</v>
      </c>
      <c r="B18" s="14">
        <v>15600</v>
      </c>
      <c r="C18" s="7"/>
      <c r="D18" s="13" t="s">
        <v>34</v>
      </c>
      <c r="E18" s="14">
        <v>0.94679999999999997</v>
      </c>
      <c r="F18" s="7"/>
      <c r="G18" s="13" t="s">
        <v>41</v>
      </c>
      <c r="H18" s="14">
        <v>0.88270000000000004</v>
      </c>
      <c r="I18" s="7"/>
      <c r="J18" s="13" t="s">
        <v>12</v>
      </c>
      <c r="K18" s="14">
        <v>0.97870000000000001</v>
      </c>
    </row>
    <row r="19" spans="1:21" ht="17">
      <c r="A19" s="13" t="s">
        <v>82</v>
      </c>
      <c r="B19" s="14">
        <v>15653</v>
      </c>
      <c r="C19" s="7"/>
      <c r="D19" s="13" t="s">
        <v>16</v>
      </c>
      <c r="E19" s="14">
        <v>0.94520000000000004</v>
      </c>
      <c r="F19" s="7"/>
      <c r="G19" s="13" t="s">
        <v>42</v>
      </c>
      <c r="H19" s="14">
        <v>0.88049999999999995</v>
      </c>
      <c r="I19" s="7"/>
      <c r="J19" s="13" t="s">
        <v>13</v>
      </c>
      <c r="K19" s="14">
        <v>0.97850000000000004</v>
      </c>
    </row>
    <row r="20" spans="1:21" ht="17">
      <c r="A20" s="13" t="s">
        <v>83</v>
      </c>
      <c r="B20" s="14">
        <v>15673</v>
      </c>
      <c r="C20" s="7"/>
      <c r="D20" s="13" t="s">
        <v>35</v>
      </c>
      <c r="E20" s="14">
        <v>0.94520000000000004</v>
      </c>
      <c r="F20" s="7"/>
      <c r="G20" s="13" t="s">
        <v>10</v>
      </c>
      <c r="H20" s="14">
        <v>0.87880000000000003</v>
      </c>
      <c r="I20" s="7"/>
      <c r="J20" s="13" t="s">
        <v>14</v>
      </c>
      <c r="K20" s="14">
        <v>0.97809999999999997</v>
      </c>
    </row>
    <row r="21" spans="1:21" ht="17">
      <c r="A21" s="13" t="s">
        <v>84</v>
      </c>
      <c r="B21" s="14">
        <v>15791</v>
      </c>
      <c r="C21" s="7"/>
      <c r="D21" s="13" t="s">
        <v>37</v>
      </c>
      <c r="E21" s="14">
        <v>0.94479999999999997</v>
      </c>
      <c r="F21" s="7"/>
      <c r="G21" s="13" t="s">
        <v>2</v>
      </c>
      <c r="H21" s="14">
        <v>0.87719999999999998</v>
      </c>
      <c r="I21" s="7"/>
      <c r="J21" s="13" t="s">
        <v>15</v>
      </c>
      <c r="K21" s="14">
        <v>0.97550000000000003</v>
      </c>
    </row>
    <row r="22" spans="1:21" ht="17">
      <c r="A22" s="13" t="s">
        <v>85</v>
      </c>
      <c r="B22" s="14">
        <v>15973</v>
      </c>
      <c r="C22" s="7"/>
      <c r="D22" s="13" t="s">
        <v>3</v>
      </c>
      <c r="E22" s="14">
        <v>0.94469999999999998</v>
      </c>
      <c r="F22" s="7"/>
      <c r="G22" s="13" t="s">
        <v>16</v>
      </c>
      <c r="H22" s="14">
        <v>0.87660000000000005</v>
      </c>
      <c r="I22" s="7"/>
      <c r="J22" s="13" t="s">
        <v>16</v>
      </c>
      <c r="K22" s="14">
        <v>0.97409999999999997</v>
      </c>
    </row>
    <row r="23" spans="1:21" ht="17">
      <c r="A23" s="13" t="s">
        <v>86</v>
      </c>
      <c r="B23" s="14">
        <v>16036</v>
      </c>
      <c r="C23" s="7"/>
      <c r="D23" s="13" t="s">
        <v>47</v>
      </c>
      <c r="E23" s="14">
        <v>0.94399999999999995</v>
      </c>
      <c r="F23" s="7"/>
      <c r="G23" s="13" t="s">
        <v>43</v>
      </c>
      <c r="H23" s="14">
        <v>0.87529999999999997</v>
      </c>
      <c r="I23" s="7"/>
      <c r="J23" s="13" t="s">
        <v>17</v>
      </c>
      <c r="K23" s="14">
        <v>0.97399999999999998</v>
      </c>
    </row>
    <row r="24" spans="1:21" ht="17">
      <c r="A24" s="13" t="s">
        <v>87</v>
      </c>
      <c r="B24" s="14">
        <v>16044</v>
      </c>
      <c r="C24" s="7"/>
      <c r="D24" s="13" t="s">
        <v>4</v>
      </c>
      <c r="E24" s="14">
        <v>0.94350000000000001</v>
      </c>
      <c r="F24" s="7"/>
      <c r="G24" s="13" t="s">
        <v>44</v>
      </c>
      <c r="H24" s="14">
        <v>0.87490000000000001</v>
      </c>
      <c r="I24" s="7"/>
      <c r="J24" s="13" t="s">
        <v>18</v>
      </c>
      <c r="K24" s="14">
        <v>0.97270000000000001</v>
      </c>
    </row>
    <row r="25" spans="1:21" ht="17">
      <c r="A25" s="15" t="s">
        <v>88</v>
      </c>
      <c r="B25" s="16">
        <v>16047</v>
      </c>
      <c r="C25" s="7"/>
      <c r="D25" s="15" t="s">
        <v>17</v>
      </c>
      <c r="E25" s="16">
        <v>0.9425</v>
      </c>
      <c r="F25" s="7"/>
      <c r="G25" s="15" t="s">
        <v>45</v>
      </c>
      <c r="H25" s="16">
        <v>0.87209999999999999</v>
      </c>
      <c r="I25" s="7"/>
      <c r="J25" s="15" t="s">
        <v>19</v>
      </c>
      <c r="K25" s="16">
        <v>0.97240000000000004</v>
      </c>
    </row>
    <row r="26" spans="1:21" ht="17">
      <c r="C26" s="7"/>
      <c r="F26" s="7"/>
      <c r="I26" s="7"/>
    </row>
    <row r="27" spans="1:21" ht="17">
      <c r="A27" s="11" t="s">
        <v>96</v>
      </c>
      <c r="B27" s="12" t="s">
        <v>69</v>
      </c>
      <c r="C27" s="7"/>
      <c r="D27" s="29" t="s">
        <v>96</v>
      </c>
      <c r="E27" s="32" t="s">
        <v>99</v>
      </c>
      <c r="F27" s="7"/>
      <c r="G27" s="29" t="s">
        <v>96</v>
      </c>
      <c r="H27" s="31" t="s">
        <v>100</v>
      </c>
      <c r="I27" s="7"/>
      <c r="J27" s="11" t="s">
        <v>96</v>
      </c>
      <c r="K27" s="17" t="s">
        <v>92</v>
      </c>
    </row>
    <row r="28" spans="1:21" ht="17">
      <c r="A28" s="13" t="s">
        <v>20</v>
      </c>
      <c r="B28" s="14">
        <v>3700</v>
      </c>
      <c r="C28" s="7"/>
      <c r="D28" s="30" t="s">
        <v>1</v>
      </c>
      <c r="E28" s="33">
        <v>1242000</v>
      </c>
      <c r="F28" s="7"/>
      <c r="G28" s="30" t="s">
        <v>8</v>
      </c>
      <c r="H28" s="14">
        <v>2490000</v>
      </c>
      <c r="I28" s="7"/>
      <c r="J28" s="13" t="s">
        <v>8</v>
      </c>
      <c r="K28" s="14">
        <v>129420</v>
      </c>
    </row>
    <row r="29" spans="1:21" ht="17">
      <c r="A29" s="13" t="s">
        <v>21</v>
      </c>
      <c r="B29" s="14">
        <v>9839</v>
      </c>
      <c r="C29" s="7"/>
      <c r="D29" s="13" t="s">
        <v>8</v>
      </c>
      <c r="E29" s="14">
        <v>1231000</v>
      </c>
      <c r="F29" s="7"/>
      <c r="G29" s="13" t="s">
        <v>1</v>
      </c>
      <c r="H29" s="14">
        <v>2490000</v>
      </c>
      <c r="I29" s="7"/>
      <c r="J29" s="13" t="s">
        <v>1</v>
      </c>
      <c r="K29" s="14">
        <v>112623</v>
      </c>
    </row>
    <row r="30" spans="1:21" ht="17">
      <c r="A30" s="13" t="s">
        <v>104</v>
      </c>
      <c r="B30" s="14">
        <v>10002</v>
      </c>
      <c r="C30" s="7"/>
      <c r="D30" s="13" t="s">
        <v>49</v>
      </c>
      <c r="E30" s="14">
        <v>1147000</v>
      </c>
      <c r="F30" s="7"/>
      <c r="G30" s="13" t="s">
        <v>49</v>
      </c>
      <c r="H30" s="14">
        <v>2370000</v>
      </c>
      <c r="I30" s="7"/>
      <c r="J30" s="13" t="s">
        <v>49</v>
      </c>
      <c r="K30" s="14">
        <v>112059</v>
      </c>
    </row>
    <row r="31" spans="1:21" ht="17">
      <c r="A31" s="13" t="s">
        <v>11</v>
      </c>
      <c r="B31" s="14">
        <v>10450</v>
      </c>
      <c r="C31" s="6"/>
      <c r="D31" s="13" t="s">
        <v>4</v>
      </c>
      <c r="E31" s="14">
        <v>1102000</v>
      </c>
      <c r="F31" s="6"/>
      <c r="G31" s="13" t="s">
        <v>51</v>
      </c>
      <c r="H31" s="14">
        <v>2247000</v>
      </c>
      <c r="I31" s="6"/>
      <c r="J31" s="13" t="s">
        <v>4</v>
      </c>
      <c r="K31" s="14">
        <v>88873</v>
      </c>
      <c r="L31" s="3"/>
      <c r="M31" s="3"/>
      <c r="N31" s="3"/>
      <c r="O31" s="3"/>
      <c r="P31" s="3"/>
      <c r="Q31" s="3"/>
      <c r="R31" s="3"/>
      <c r="S31" s="3"/>
      <c r="T31" s="3"/>
      <c r="U31" s="3"/>
    </row>
    <row r="32" spans="1:21" ht="17">
      <c r="A32" s="13" t="s">
        <v>22</v>
      </c>
      <c r="B32" s="14">
        <v>10700</v>
      </c>
      <c r="C32" s="7"/>
      <c r="D32" s="13" t="s">
        <v>5</v>
      </c>
      <c r="E32" s="14">
        <v>1053000</v>
      </c>
      <c r="F32" s="7"/>
      <c r="G32" s="13" t="s">
        <v>5</v>
      </c>
      <c r="H32" s="14">
        <v>2211000</v>
      </c>
      <c r="I32" s="7"/>
      <c r="J32" s="13" t="s">
        <v>104</v>
      </c>
      <c r="K32" s="14">
        <v>87884</v>
      </c>
    </row>
    <row r="33" spans="1:11" ht="17">
      <c r="A33" s="13" t="s">
        <v>23</v>
      </c>
      <c r="B33" s="14">
        <v>11500</v>
      </c>
      <c r="C33" s="7"/>
      <c r="D33" s="13" t="s">
        <v>11</v>
      </c>
      <c r="E33" s="14">
        <v>1052000</v>
      </c>
      <c r="F33" s="7"/>
      <c r="G33" s="13" t="s">
        <v>4</v>
      </c>
      <c r="H33" s="14">
        <v>2200000</v>
      </c>
      <c r="I33" s="7"/>
      <c r="J33" s="13" t="s">
        <v>52</v>
      </c>
      <c r="K33" s="14">
        <v>87824</v>
      </c>
    </row>
    <row r="34" spans="1:11" ht="17">
      <c r="A34" s="13" t="s">
        <v>15</v>
      </c>
      <c r="B34" s="14">
        <v>12000</v>
      </c>
      <c r="C34" s="7"/>
      <c r="D34" s="13" t="s">
        <v>51</v>
      </c>
      <c r="E34" s="14">
        <v>1035000</v>
      </c>
      <c r="F34" s="7"/>
      <c r="G34" s="13" t="s">
        <v>11</v>
      </c>
      <c r="H34" s="14">
        <v>2126000</v>
      </c>
      <c r="I34" s="7"/>
      <c r="J34" s="13" t="s">
        <v>11</v>
      </c>
      <c r="K34" s="14">
        <v>84713</v>
      </c>
    </row>
    <row r="35" spans="1:11" ht="17">
      <c r="A35" s="13" t="s">
        <v>4</v>
      </c>
      <c r="B35" s="14">
        <v>12000</v>
      </c>
      <c r="C35" s="7"/>
      <c r="D35" s="13" t="s">
        <v>52</v>
      </c>
      <c r="E35" s="14">
        <v>997000</v>
      </c>
      <c r="F35" s="7"/>
      <c r="G35" s="13" t="s">
        <v>52</v>
      </c>
      <c r="H35" s="14">
        <v>2119000</v>
      </c>
      <c r="I35" s="7"/>
      <c r="J35" s="13" t="s">
        <v>53</v>
      </c>
      <c r="K35" s="14">
        <v>82237</v>
      </c>
    </row>
    <row r="36" spans="1:11" ht="17">
      <c r="A36" s="13" t="s">
        <v>25</v>
      </c>
      <c r="B36" s="14">
        <v>12000</v>
      </c>
      <c r="C36" s="7"/>
      <c r="D36" s="13" t="s">
        <v>61</v>
      </c>
      <c r="E36" s="14">
        <v>958000</v>
      </c>
      <c r="F36" s="7"/>
      <c r="G36" s="13" t="s">
        <v>53</v>
      </c>
      <c r="H36" s="14">
        <v>2047000</v>
      </c>
      <c r="I36" s="7"/>
      <c r="J36" s="13" t="s">
        <v>60</v>
      </c>
      <c r="K36" s="14">
        <v>80781</v>
      </c>
    </row>
    <row r="37" spans="1:11" ht="17">
      <c r="A37" s="13" t="s">
        <v>26</v>
      </c>
      <c r="B37" s="14">
        <v>12000</v>
      </c>
      <c r="C37" s="7"/>
      <c r="D37" s="13" t="s">
        <v>54</v>
      </c>
      <c r="E37" s="14">
        <v>952000</v>
      </c>
      <c r="F37" s="7"/>
      <c r="G37" s="13" t="s">
        <v>35</v>
      </c>
      <c r="H37" s="14">
        <v>2027000</v>
      </c>
      <c r="I37" s="7"/>
      <c r="J37" s="13" t="s">
        <v>5</v>
      </c>
      <c r="K37" s="14">
        <v>80445</v>
      </c>
    </row>
    <row r="38" spans="1:11" ht="17">
      <c r="A38" s="13" t="s">
        <v>24</v>
      </c>
      <c r="B38" s="14">
        <v>12000</v>
      </c>
      <c r="C38" s="7"/>
      <c r="D38" s="13" t="s">
        <v>97</v>
      </c>
      <c r="E38" s="14">
        <v>950000</v>
      </c>
      <c r="F38" s="7"/>
      <c r="G38" s="13" t="s">
        <v>54</v>
      </c>
      <c r="H38" s="14">
        <v>2019000</v>
      </c>
      <c r="I38" s="7"/>
      <c r="J38" s="13" t="s">
        <v>54</v>
      </c>
      <c r="K38" s="14">
        <v>79832</v>
      </c>
    </row>
    <row r="39" spans="1:11" ht="17">
      <c r="A39" s="13" t="s">
        <v>6</v>
      </c>
      <c r="B39" s="14">
        <v>12665</v>
      </c>
      <c r="C39" s="7"/>
      <c r="D39" s="13" t="s">
        <v>104</v>
      </c>
      <c r="E39" s="14">
        <v>946000</v>
      </c>
      <c r="F39" s="7"/>
      <c r="G39" s="13" t="s">
        <v>97</v>
      </c>
      <c r="H39" s="14">
        <v>1977000</v>
      </c>
      <c r="I39" s="7"/>
      <c r="J39" s="13" t="s">
        <v>103</v>
      </c>
      <c r="K39" s="14">
        <v>79434</v>
      </c>
    </row>
    <row r="40" spans="1:11" ht="17">
      <c r="A40" s="13" t="s">
        <v>19</v>
      </c>
      <c r="B40" s="14">
        <v>12750</v>
      </c>
      <c r="C40" s="7"/>
      <c r="D40" s="13" t="s">
        <v>53</v>
      </c>
      <c r="E40" s="14">
        <v>945000</v>
      </c>
      <c r="F40" s="7"/>
      <c r="G40" s="13" t="s">
        <v>10</v>
      </c>
      <c r="H40" s="14">
        <v>1976000</v>
      </c>
      <c r="I40" s="7"/>
      <c r="J40" s="13" t="s">
        <v>58</v>
      </c>
      <c r="K40" s="14">
        <v>79354</v>
      </c>
    </row>
    <row r="41" spans="1:11" ht="17">
      <c r="A41" s="13" t="s">
        <v>27</v>
      </c>
      <c r="B41" s="14">
        <v>12981</v>
      </c>
      <c r="C41" s="7"/>
      <c r="D41" s="13" t="s">
        <v>35</v>
      </c>
      <c r="E41" s="14">
        <v>945000</v>
      </c>
      <c r="F41" s="7"/>
      <c r="G41" s="13" t="s">
        <v>58</v>
      </c>
      <c r="H41" s="14">
        <v>1971000</v>
      </c>
      <c r="I41" s="7"/>
      <c r="J41" s="13" t="s">
        <v>16</v>
      </c>
      <c r="K41" s="14">
        <v>78779</v>
      </c>
    </row>
    <row r="42" spans="1:11" ht="17">
      <c r="A42" s="13" t="s">
        <v>12</v>
      </c>
      <c r="B42" s="14">
        <v>13000</v>
      </c>
      <c r="C42" s="7"/>
      <c r="D42" s="13" t="s">
        <v>58</v>
      </c>
      <c r="E42" s="14">
        <v>942000</v>
      </c>
      <c r="F42" s="7"/>
      <c r="G42" s="13" t="s">
        <v>56</v>
      </c>
      <c r="H42" s="14">
        <v>1949000</v>
      </c>
      <c r="I42" s="7"/>
      <c r="J42" s="13" t="s">
        <v>61</v>
      </c>
      <c r="K42" s="14">
        <v>78659</v>
      </c>
    </row>
    <row r="43" spans="1:11" ht="17">
      <c r="A43" s="13" t="s">
        <v>7</v>
      </c>
      <c r="B43" s="14">
        <v>13000</v>
      </c>
      <c r="C43" s="7"/>
      <c r="D43" s="13" t="s">
        <v>103</v>
      </c>
      <c r="E43" s="14">
        <v>937000</v>
      </c>
      <c r="F43" s="7"/>
      <c r="G43" s="13" t="s">
        <v>61</v>
      </c>
      <c r="H43" s="14">
        <v>1947000</v>
      </c>
      <c r="I43" s="7"/>
      <c r="J43" s="13" t="s">
        <v>51</v>
      </c>
      <c r="K43" s="14">
        <v>78514</v>
      </c>
    </row>
    <row r="44" spans="1:11" ht="17">
      <c r="A44" s="13" t="s">
        <v>28</v>
      </c>
      <c r="B44" s="14">
        <v>13085</v>
      </c>
      <c r="C44" s="7"/>
      <c r="D44" s="13" t="s">
        <v>10</v>
      </c>
      <c r="E44" s="14">
        <v>931000</v>
      </c>
      <c r="F44" s="7"/>
      <c r="G44" s="13" t="s">
        <v>103</v>
      </c>
      <c r="H44" s="14">
        <v>1946000</v>
      </c>
      <c r="I44" s="7"/>
      <c r="J44" s="13" t="s">
        <v>56</v>
      </c>
      <c r="K44" s="14">
        <v>77899</v>
      </c>
    </row>
    <row r="45" spans="1:11" ht="17">
      <c r="A45" s="13" t="s">
        <v>2</v>
      </c>
      <c r="B45" s="14">
        <v>13142</v>
      </c>
      <c r="C45" s="7"/>
      <c r="D45" s="13" t="s">
        <v>2</v>
      </c>
      <c r="E45" s="14">
        <v>922000</v>
      </c>
      <c r="F45" s="7"/>
      <c r="G45" s="13" t="s">
        <v>55</v>
      </c>
      <c r="H45" s="14">
        <v>1943000</v>
      </c>
      <c r="I45" s="7"/>
      <c r="J45" s="13" t="s">
        <v>6</v>
      </c>
      <c r="K45" s="14">
        <v>77816</v>
      </c>
    </row>
    <row r="46" spans="1:11" ht="17">
      <c r="A46" s="13" t="s">
        <v>29</v>
      </c>
      <c r="B46" s="14">
        <v>13177</v>
      </c>
      <c r="C46" s="7"/>
      <c r="D46" s="13" t="s">
        <v>60</v>
      </c>
      <c r="E46" s="14">
        <v>918000</v>
      </c>
      <c r="F46" s="7"/>
      <c r="G46" s="13" t="s">
        <v>57</v>
      </c>
      <c r="H46" s="14">
        <v>1940000</v>
      </c>
      <c r="I46" s="7"/>
      <c r="J46" s="13" t="s">
        <v>55</v>
      </c>
      <c r="K46" s="14">
        <v>77432</v>
      </c>
    </row>
    <row r="47" spans="1:11" ht="17">
      <c r="A47" s="15" t="s">
        <v>30</v>
      </c>
      <c r="B47" s="16">
        <v>13199</v>
      </c>
      <c r="C47" s="7"/>
      <c r="D47" s="15" t="s">
        <v>65</v>
      </c>
      <c r="E47" s="16">
        <v>911000</v>
      </c>
      <c r="F47" s="7"/>
      <c r="G47" s="15" t="s">
        <v>36</v>
      </c>
      <c r="H47" s="16">
        <v>1924000</v>
      </c>
      <c r="I47" s="7"/>
      <c r="J47" s="15" t="s">
        <v>45</v>
      </c>
      <c r="K47" s="16">
        <v>77358</v>
      </c>
    </row>
    <row r="48" spans="1:11" ht="17">
      <c r="C48" s="7"/>
      <c r="F48" s="7"/>
      <c r="I48" s="7"/>
    </row>
    <row r="49" spans="1:15" ht="17">
      <c r="A49" s="11" t="s">
        <v>96</v>
      </c>
      <c r="B49" s="12" t="s">
        <v>91</v>
      </c>
      <c r="C49" s="7"/>
      <c r="D49" s="11" t="s">
        <v>96</v>
      </c>
      <c r="E49" s="17" t="s">
        <v>93</v>
      </c>
      <c r="F49" s="7"/>
      <c r="G49" s="11" t="s">
        <v>96</v>
      </c>
      <c r="H49" s="17" t="s">
        <v>94</v>
      </c>
      <c r="I49" s="7"/>
      <c r="J49" s="161" t="s">
        <v>107</v>
      </c>
      <c r="K49" s="162"/>
    </row>
    <row r="50" spans="1:15" ht="17">
      <c r="A50" s="13" t="s">
        <v>51</v>
      </c>
      <c r="B50" s="14">
        <v>107974</v>
      </c>
      <c r="C50" s="7"/>
      <c r="D50" s="13" t="s">
        <v>55</v>
      </c>
      <c r="E50" s="14">
        <v>74792</v>
      </c>
      <c r="F50" s="7"/>
      <c r="G50" s="13" t="s">
        <v>8</v>
      </c>
      <c r="H50" s="14">
        <v>175675</v>
      </c>
      <c r="I50" s="7"/>
      <c r="J50" s="163"/>
      <c r="K50" s="164"/>
    </row>
    <row r="51" spans="1:15" ht="17">
      <c r="A51" s="13" t="s">
        <v>36</v>
      </c>
      <c r="B51" s="14">
        <v>93021</v>
      </c>
      <c r="C51" s="7"/>
      <c r="D51" s="13" t="s">
        <v>51</v>
      </c>
      <c r="E51" s="14">
        <v>73117</v>
      </c>
      <c r="F51" s="7"/>
      <c r="G51" s="13" t="s">
        <v>5</v>
      </c>
      <c r="H51" s="14">
        <v>174907</v>
      </c>
      <c r="I51" s="7"/>
      <c r="J51" s="34" t="s">
        <v>106</v>
      </c>
      <c r="K51" s="38" t="s">
        <v>105</v>
      </c>
    </row>
    <row r="52" spans="1:15" ht="17">
      <c r="A52" s="13" t="s">
        <v>8</v>
      </c>
      <c r="B52" s="14">
        <v>112166</v>
      </c>
      <c r="C52" s="7"/>
      <c r="D52" s="13" t="s">
        <v>53</v>
      </c>
      <c r="E52" s="14">
        <v>72669</v>
      </c>
      <c r="F52" s="7"/>
      <c r="G52" s="13" t="s">
        <v>49</v>
      </c>
      <c r="H52" s="14">
        <v>173725</v>
      </c>
      <c r="I52" s="7"/>
      <c r="J52" s="36" t="s">
        <v>11</v>
      </c>
      <c r="K52" s="39">
        <v>9</v>
      </c>
    </row>
    <row r="53" spans="1:15" ht="17">
      <c r="A53" s="13" t="s">
        <v>52</v>
      </c>
      <c r="B53" s="14">
        <v>99998</v>
      </c>
      <c r="C53" s="7"/>
      <c r="D53" s="13" t="s">
        <v>49</v>
      </c>
      <c r="E53" s="14">
        <v>69466</v>
      </c>
      <c r="F53" s="7"/>
      <c r="G53" s="13" t="s">
        <v>4</v>
      </c>
      <c r="H53" s="14">
        <v>172245</v>
      </c>
      <c r="I53" s="7"/>
      <c r="J53" s="35" t="s">
        <v>4</v>
      </c>
      <c r="K53" s="37">
        <v>9</v>
      </c>
    </row>
    <row r="54" spans="1:15" ht="17">
      <c r="A54" s="13" t="s">
        <v>16</v>
      </c>
      <c r="B54" s="14">
        <v>91176</v>
      </c>
      <c r="C54" s="7"/>
      <c r="D54" s="13" t="s">
        <v>58</v>
      </c>
      <c r="E54" s="14">
        <v>68187</v>
      </c>
      <c r="F54" s="7"/>
      <c r="G54" s="13" t="s">
        <v>1</v>
      </c>
      <c r="H54" s="14">
        <v>169465</v>
      </c>
      <c r="I54" s="7"/>
      <c r="J54" s="35" t="s">
        <v>1</v>
      </c>
      <c r="K54" s="37">
        <v>8</v>
      </c>
    </row>
    <row r="55" spans="1:15" ht="17">
      <c r="A55" s="13" t="s">
        <v>18</v>
      </c>
      <c r="B55" s="14">
        <v>91627</v>
      </c>
      <c r="C55" s="7"/>
      <c r="D55" s="13" t="s">
        <v>8</v>
      </c>
      <c r="E55" s="14">
        <v>67501</v>
      </c>
      <c r="F55" s="7"/>
      <c r="G55" s="13" t="s">
        <v>11</v>
      </c>
      <c r="H55" s="14">
        <v>167686</v>
      </c>
      <c r="I55" s="7"/>
      <c r="J55" s="35" t="s">
        <v>5</v>
      </c>
      <c r="K55" s="37">
        <v>8</v>
      </c>
    </row>
    <row r="56" spans="1:15" ht="17">
      <c r="A56" s="13" t="s">
        <v>10</v>
      </c>
      <c r="B56" s="14">
        <v>93115</v>
      </c>
      <c r="C56" s="7"/>
      <c r="D56" s="13" t="s">
        <v>1</v>
      </c>
      <c r="E56" s="14">
        <v>67120</v>
      </c>
      <c r="F56" s="7"/>
      <c r="G56" s="13" t="s">
        <v>52</v>
      </c>
      <c r="H56" s="14">
        <v>159483</v>
      </c>
      <c r="I56" s="7"/>
      <c r="J56" s="35" t="s">
        <v>10</v>
      </c>
      <c r="K56" s="37">
        <v>8</v>
      </c>
    </row>
    <row r="57" spans="1:15" ht="17">
      <c r="A57" s="13" t="s">
        <v>35</v>
      </c>
      <c r="B57" s="14">
        <v>96375</v>
      </c>
      <c r="C57" s="7"/>
      <c r="D57" s="13" t="s">
        <v>54</v>
      </c>
      <c r="E57" s="14">
        <v>65644</v>
      </c>
      <c r="F57" s="7"/>
      <c r="G57" s="13" t="s">
        <v>6</v>
      </c>
      <c r="H57" s="14">
        <v>153746</v>
      </c>
      <c r="I57" s="7"/>
      <c r="J57" s="35" t="s">
        <v>8</v>
      </c>
      <c r="K57" s="37">
        <v>7</v>
      </c>
    </row>
    <row r="58" spans="1:15" ht="17">
      <c r="A58" s="13" t="s">
        <v>49</v>
      </c>
      <c r="B58" s="14">
        <v>108988</v>
      </c>
      <c r="C58" s="7"/>
      <c r="D58" s="13" t="s">
        <v>56</v>
      </c>
      <c r="E58" s="14">
        <v>65231</v>
      </c>
      <c r="F58" s="7"/>
      <c r="G58" s="13" t="s">
        <v>10</v>
      </c>
      <c r="H58" s="14">
        <v>151838</v>
      </c>
      <c r="I58" s="7"/>
      <c r="J58" s="35" t="s">
        <v>35</v>
      </c>
      <c r="K58" s="37">
        <v>7</v>
      </c>
      <c r="N58" s="8"/>
      <c r="O58" s="9"/>
    </row>
    <row r="59" spans="1:15" ht="17">
      <c r="A59" s="13" t="s">
        <v>55</v>
      </c>
      <c r="B59" s="14">
        <v>93893</v>
      </c>
      <c r="C59" s="7"/>
      <c r="D59" s="13" t="s">
        <v>5</v>
      </c>
      <c r="E59" s="14">
        <v>65218</v>
      </c>
      <c r="F59" s="7"/>
      <c r="G59" s="13" t="s">
        <v>18</v>
      </c>
      <c r="H59" s="14">
        <v>151663</v>
      </c>
      <c r="I59" s="7"/>
      <c r="J59" s="35" t="s">
        <v>52</v>
      </c>
      <c r="K59" s="37">
        <v>6</v>
      </c>
      <c r="N59" s="8"/>
      <c r="O59" s="9"/>
    </row>
    <row r="60" spans="1:15" ht="17">
      <c r="A60" s="13" t="s">
        <v>54</v>
      </c>
      <c r="B60" s="14">
        <v>95033</v>
      </c>
      <c r="C60" s="7"/>
      <c r="D60" s="13" t="s">
        <v>63</v>
      </c>
      <c r="E60" s="14">
        <v>64154</v>
      </c>
      <c r="F60" s="7"/>
      <c r="G60" s="13" t="s">
        <v>35</v>
      </c>
      <c r="H60" s="14">
        <v>147685</v>
      </c>
      <c r="I60" s="7"/>
      <c r="J60" s="35" t="s">
        <v>16</v>
      </c>
      <c r="K60" s="37">
        <v>6</v>
      </c>
      <c r="N60" s="8"/>
      <c r="O60" s="9"/>
    </row>
    <row r="61" spans="1:15" ht="17">
      <c r="A61" s="13" t="s">
        <v>1</v>
      </c>
      <c r="B61" s="14">
        <v>111222</v>
      </c>
      <c r="C61" s="7"/>
      <c r="D61" s="13" t="s">
        <v>45</v>
      </c>
      <c r="E61" s="14">
        <v>63130</v>
      </c>
      <c r="F61" s="7"/>
      <c r="G61" s="13" t="s">
        <v>16</v>
      </c>
      <c r="H61" s="14">
        <v>147189</v>
      </c>
      <c r="I61" s="7"/>
      <c r="J61" s="35" t="s">
        <v>103</v>
      </c>
      <c r="K61" s="37">
        <v>6</v>
      </c>
      <c r="N61" s="8"/>
      <c r="O61" s="9"/>
    </row>
    <row r="62" spans="1:15" ht="17">
      <c r="A62" s="13" t="s">
        <v>58</v>
      </c>
      <c r="B62" s="18">
        <v>91668</v>
      </c>
      <c r="C62" s="7"/>
      <c r="D62" s="13" t="s">
        <v>64</v>
      </c>
      <c r="E62" s="14">
        <v>62579</v>
      </c>
      <c r="F62" s="7"/>
      <c r="G62" s="13" t="s">
        <v>36</v>
      </c>
      <c r="H62" s="14">
        <v>147010</v>
      </c>
      <c r="I62" s="7"/>
      <c r="J62" s="35" t="s">
        <v>2</v>
      </c>
      <c r="K62" s="37">
        <v>6</v>
      </c>
      <c r="N62" s="8"/>
      <c r="O62" s="9"/>
    </row>
    <row r="63" spans="1:15" ht="17">
      <c r="A63" s="13" t="s">
        <v>11</v>
      </c>
      <c r="B63" s="14">
        <v>95689</v>
      </c>
      <c r="C63" s="7"/>
      <c r="D63" s="13" t="s">
        <v>36</v>
      </c>
      <c r="E63" s="14">
        <v>62006</v>
      </c>
      <c r="F63" s="7"/>
      <c r="G63" s="13" t="s">
        <v>2</v>
      </c>
      <c r="H63" s="14">
        <v>146102</v>
      </c>
      <c r="I63" s="7"/>
      <c r="J63" s="35" t="s">
        <v>49</v>
      </c>
      <c r="K63" s="37">
        <v>6</v>
      </c>
      <c r="N63" s="8"/>
      <c r="O63" s="9"/>
    </row>
    <row r="64" spans="1:15" ht="17">
      <c r="A64" s="13" t="s">
        <v>56</v>
      </c>
      <c r="B64" s="14">
        <v>93416</v>
      </c>
      <c r="C64" s="7"/>
      <c r="D64" s="13" t="s">
        <v>52</v>
      </c>
      <c r="E64" s="14">
        <v>62003</v>
      </c>
      <c r="F64" s="7"/>
      <c r="G64" s="13" t="s">
        <v>51</v>
      </c>
      <c r="H64" s="14">
        <v>146079</v>
      </c>
      <c r="I64" s="7"/>
      <c r="J64" s="35" t="s">
        <v>51</v>
      </c>
      <c r="K64" s="37">
        <v>6</v>
      </c>
      <c r="N64" s="8"/>
      <c r="O64" s="9"/>
    </row>
    <row r="65" spans="1:15" ht="17">
      <c r="A65" s="13" t="s">
        <v>57</v>
      </c>
      <c r="B65" s="14">
        <v>93291</v>
      </c>
      <c r="C65" s="7"/>
      <c r="D65" s="13" t="s">
        <v>4</v>
      </c>
      <c r="E65" s="14">
        <v>61965</v>
      </c>
      <c r="F65" s="7"/>
      <c r="G65" s="13" t="s">
        <v>103</v>
      </c>
      <c r="H65" s="14">
        <v>141158</v>
      </c>
      <c r="I65" s="7"/>
      <c r="J65" s="35" t="s">
        <v>58</v>
      </c>
      <c r="K65" s="37">
        <v>5</v>
      </c>
      <c r="N65" s="8"/>
      <c r="O65" s="9"/>
    </row>
    <row r="66" spans="1:15" ht="17">
      <c r="A66" s="13" t="s">
        <v>4</v>
      </c>
      <c r="B66" s="14">
        <v>97798</v>
      </c>
      <c r="C66" s="7"/>
      <c r="D66" s="13" t="s">
        <v>10</v>
      </c>
      <c r="E66" s="14">
        <v>61558</v>
      </c>
      <c r="F66" s="7"/>
      <c r="G66" s="13" t="s">
        <v>67</v>
      </c>
      <c r="H66" s="14">
        <v>141144</v>
      </c>
      <c r="I66" s="7"/>
      <c r="J66" s="35" t="s">
        <v>53</v>
      </c>
      <c r="K66" s="37">
        <v>5</v>
      </c>
      <c r="N66" s="8"/>
      <c r="O66" s="9"/>
    </row>
    <row r="67" spans="1:15" ht="17">
      <c r="A67" s="13" t="s">
        <v>53</v>
      </c>
      <c r="B67" s="14">
        <v>98159</v>
      </c>
      <c r="C67" s="7"/>
      <c r="D67" s="13" t="s">
        <v>35</v>
      </c>
      <c r="E67" s="14">
        <v>61372</v>
      </c>
      <c r="F67" s="7"/>
      <c r="G67" s="13" t="s">
        <v>57</v>
      </c>
      <c r="H67" s="14">
        <v>137903</v>
      </c>
      <c r="I67" s="7"/>
      <c r="J67" s="35" t="s">
        <v>6</v>
      </c>
      <c r="K67" s="37">
        <v>5</v>
      </c>
      <c r="N67" s="8"/>
      <c r="O67" s="9"/>
    </row>
    <row r="68" spans="1:15" ht="17">
      <c r="A68" s="13" t="s">
        <v>5</v>
      </c>
      <c r="B68" s="14">
        <v>103246</v>
      </c>
      <c r="C68" s="7"/>
      <c r="D68" s="13" t="s">
        <v>65</v>
      </c>
      <c r="E68" s="14">
        <v>61091</v>
      </c>
      <c r="F68" s="7"/>
      <c r="G68" s="13" t="s">
        <v>34</v>
      </c>
      <c r="H68" s="14">
        <v>137417</v>
      </c>
      <c r="I68" s="7"/>
      <c r="J68" s="35" t="s">
        <v>36</v>
      </c>
      <c r="K68" s="37">
        <v>5</v>
      </c>
      <c r="N68" s="8"/>
      <c r="O68" s="9"/>
    </row>
    <row r="69" spans="1:15" ht="17">
      <c r="A69" s="15" t="s">
        <v>45</v>
      </c>
      <c r="B69" s="16">
        <v>90613</v>
      </c>
      <c r="C69" s="7"/>
      <c r="D69" s="15" t="s">
        <v>61</v>
      </c>
      <c r="E69" s="16">
        <v>60330</v>
      </c>
      <c r="F69" s="7"/>
      <c r="G69" s="15" t="s">
        <v>7</v>
      </c>
      <c r="H69" s="16">
        <v>135712</v>
      </c>
      <c r="I69" s="7"/>
      <c r="J69" s="35" t="s">
        <v>54</v>
      </c>
      <c r="K69" s="37">
        <v>5</v>
      </c>
      <c r="N69" s="8"/>
      <c r="O69" s="9"/>
    </row>
    <row r="70" spans="1:15" ht="17">
      <c r="C70" s="7"/>
      <c r="F70" s="7"/>
      <c r="I70" s="7"/>
      <c r="J70" s="25" t="s">
        <v>45</v>
      </c>
      <c r="K70" s="23">
        <v>4</v>
      </c>
      <c r="N70" s="8"/>
      <c r="O70" s="9"/>
    </row>
    <row r="71" spans="1:15" ht="17">
      <c r="C71" s="7"/>
      <c r="F71" s="7"/>
      <c r="I71" s="7"/>
      <c r="J71" s="25" t="s">
        <v>12</v>
      </c>
      <c r="K71" s="23">
        <v>4</v>
      </c>
      <c r="N71" s="8"/>
      <c r="O71" s="9"/>
    </row>
    <row r="72" spans="1:15" ht="18" thickBot="1">
      <c r="C72" s="7"/>
      <c r="F72" s="7"/>
      <c r="I72" s="7"/>
      <c r="J72" s="25" t="s">
        <v>55</v>
      </c>
      <c r="K72" s="23">
        <v>4</v>
      </c>
      <c r="N72" s="8"/>
      <c r="O72" s="9"/>
    </row>
    <row r="73" spans="1:15" ht="17" customHeight="1">
      <c r="B73" s="176" t="s">
        <v>108</v>
      </c>
      <c r="C73" s="177"/>
      <c r="D73" s="177"/>
      <c r="E73" s="177"/>
      <c r="F73" s="177"/>
      <c r="G73" s="178"/>
      <c r="I73" s="7"/>
      <c r="J73" s="25" t="s">
        <v>18</v>
      </c>
      <c r="K73" s="23">
        <v>4</v>
      </c>
      <c r="N73" s="8"/>
      <c r="O73" s="9"/>
    </row>
    <row r="74" spans="1:15" ht="17" customHeight="1">
      <c r="B74" s="179"/>
      <c r="C74" s="180"/>
      <c r="D74" s="180"/>
      <c r="E74" s="180"/>
      <c r="F74" s="180"/>
      <c r="G74" s="181"/>
      <c r="I74" s="7"/>
      <c r="J74" s="25" t="s">
        <v>104</v>
      </c>
      <c r="K74" s="23">
        <v>4</v>
      </c>
      <c r="N74" s="8"/>
      <c r="O74" s="9"/>
    </row>
    <row r="75" spans="1:15" ht="17" customHeight="1">
      <c r="A75" s="7"/>
      <c r="B75" s="179"/>
      <c r="C75" s="180"/>
      <c r="D75" s="180"/>
      <c r="E75" s="180"/>
      <c r="F75" s="180"/>
      <c r="G75" s="181"/>
      <c r="I75" s="7"/>
      <c r="J75" s="25" t="s">
        <v>7</v>
      </c>
      <c r="K75" s="23">
        <v>4</v>
      </c>
      <c r="N75" s="8"/>
      <c r="O75" s="10"/>
    </row>
    <row r="76" spans="1:15" ht="17" customHeight="1">
      <c r="B76" s="179"/>
      <c r="C76" s="180"/>
      <c r="D76" s="180"/>
      <c r="E76" s="180"/>
      <c r="F76" s="180"/>
      <c r="G76" s="181"/>
      <c r="I76" s="7"/>
      <c r="J76" s="25" t="s">
        <v>61</v>
      </c>
      <c r="K76" s="23">
        <v>4</v>
      </c>
    </row>
    <row r="77" spans="1:15" ht="17" customHeight="1">
      <c r="B77" s="179"/>
      <c r="C77" s="180"/>
      <c r="D77" s="180"/>
      <c r="E77" s="180"/>
      <c r="F77" s="180"/>
      <c r="G77" s="181"/>
      <c r="J77" s="25" t="s">
        <v>56</v>
      </c>
      <c r="K77" s="23">
        <v>4</v>
      </c>
    </row>
    <row r="78" spans="1:15" ht="17" customHeight="1">
      <c r="B78" s="179"/>
      <c r="C78" s="180"/>
      <c r="D78" s="180"/>
      <c r="E78" s="180"/>
      <c r="F78" s="180"/>
      <c r="G78" s="181"/>
      <c r="J78" s="25" t="s">
        <v>3</v>
      </c>
      <c r="K78" s="23">
        <v>3</v>
      </c>
    </row>
    <row r="79" spans="1:15" ht="17" customHeight="1" thickBot="1">
      <c r="B79" s="182"/>
      <c r="C79" s="183"/>
      <c r="D79" s="183"/>
      <c r="E79" s="183"/>
      <c r="F79" s="183"/>
      <c r="G79" s="184"/>
      <c r="J79" s="25" t="s">
        <v>34</v>
      </c>
      <c r="K79" s="23">
        <v>3</v>
      </c>
    </row>
    <row r="80" spans="1:15" ht="17" customHeight="1">
      <c r="F80" s="7"/>
      <c r="G80" s="7"/>
      <c r="J80" s="25" t="s">
        <v>9</v>
      </c>
      <c r="K80" s="23">
        <v>3</v>
      </c>
    </row>
    <row r="81" spans="6:11" ht="17" customHeight="1">
      <c r="F81" s="7"/>
      <c r="G81" s="7"/>
      <c r="J81" s="25" t="s">
        <v>57</v>
      </c>
      <c r="K81" s="23">
        <v>3</v>
      </c>
    </row>
    <row r="82" spans="6:11" ht="17" customHeight="1">
      <c r="F82" s="7"/>
      <c r="G82" s="7"/>
      <c r="J82" s="25" t="s">
        <v>17</v>
      </c>
      <c r="K82" s="23">
        <v>2</v>
      </c>
    </row>
    <row r="83" spans="6:11" ht="17" customHeight="1">
      <c r="F83" s="7"/>
      <c r="G83" s="7"/>
      <c r="J83" s="25" t="s">
        <v>37</v>
      </c>
      <c r="K83" s="23">
        <v>2</v>
      </c>
    </row>
    <row r="84" spans="6:11" ht="17" customHeight="1">
      <c r="J84" s="25" t="s">
        <v>65</v>
      </c>
      <c r="K84" s="23">
        <v>2</v>
      </c>
    </row>
    <row r="85" spans="6:11" ht="17" customHeight="1">
      <c r="J85" s="25" t="s">
        <v>19</v>
      </c>
      <c r="K85" s="23">
        <v>2</v>
      </c>
    </row>
    <row r="86" spans="6:11" ht="17" customHeight="1">
      <c r="J86" s="25" t="s">
        <v>97</v>
      </c>
      <c r="K86" s="23">
        <v>2</v>
      </c>
    </row>
    <row r="87" spans="6:11" ht="17" customHeight="1">
      <c r="J87" s="25" t="s">
        <v>15</v>
      </c>
      <c r="K87" s="23">
        <v>2</v>
      </c>
    </row>
    <row r="88" spans="6:11" ht="17" customHeight="1">
      <c r="J88" s="25" t="s">
        <v>27</v>
      </c>
      <c r="K88" s="23">
        <v>2</v>
      </c>
    </row>
    <row r="89" spans="6:11" ht="17" customHeight="1">
      <c r="J89" s="25" t="s">
        <v>41</v>
      </c>
      <c r="K89" s="23">
        <v>2</v>
      </c>
    </row>
    <row r="90" spans="6:11" ht="17" customHeight="1">
      <c r="J90" s="25" t="s">
        <v>60</v>
      </c>
      <c r="K90" s="23">
        <v>2</v>
      </c>
    </row>
    <row r="91" spans="6:11" ht="18" customHeight="1">
      <c r="J91" s="25" t="s">
        <v>25</v>
      </c>
      <c r="K91" s="23">
        <v>2</v>
      </c>
    </row>
    <row r="92" spans="6:11" ht="17">
      <c r="H92" s="7"/>
      <c r="J92" s="25" t="s">
        <v>39</v>
      </c>
      <c r="K92" s="23">
        <v>1</v>
      </c>
    </row>
    <row r="93" spans="6:11" ht="17">
      <c r="H93" s="7"/>
      <c r="J93" s="25" t="s">
        <v>30</v>
      </c>
      <c r="K93" s="23">
        <v>1</v>
      </c>
    </row>
    <row r="94" spans="6:11" ht="17">
      <c r="H94" s="7"/>
      <c r="J94" s="25" t="s">
        <v>75</v>
      </c>
      <c r="K94" s="23">
        <v>1</v>
      </c>
    </row>
    <row r="95" spans="6:11" ht="17">
      <c r="H95" s="7"/>
      <c r="J95" s="25" t="s">
        <v>78</v>
      </c>
      <c r="K95" s="23">
        <v>1</v>
      </c>
    </row>
    <row r="96" spans="6:11" ht="17">
      <c r="J96" s="25" t="s">
        <v>79</v>
      </c>
      <c r="K96" s="23">
        <v>1</v>
      </c>
    </row>
    <row r="97" spans="10:11" ht="17">
      <c r="J97" s="25" t="s">
        <v>42</v>
      </c>
      <c r="K97" s="23">
        <v>1</v>
      </c>
    </row>
    <row r="98" spans="10:11" ht="17">
      <c r="J98" s="25" t="s">
        <v>22</v>
      </c>
      <c r="K98" s="23">
        <v>1</v>
      </c>
    </row>
    <row r="99" spans="10:11" ht="17">
      <c r="J99" s="25" t="s">
        <v>82</v>
      </c>
      <c r="K99" s="23">
        <v>1</v>
      </c>
    </row>
    <row r="100" spans="10:11" ht="17">
      <c r="J100" s="25" t="s">
        <v>44</v>
      </c>
      <c r="K100" s="23">
        <v>1</v>
      </c>
    </row>
    <row r="101" spans="10:11" ht="17">
      <c r="J101" s="25" t="s">
        <v>81</v>
      </c>
      <c r="K101" s="23">
        <v>1</v>
      </c>
    </row>
    <row r="102" spans="10:11" ht="17">
      <c r="J102" s="25" t="s">
        <v>88</v>
      </c>
      <c r="K102" s="23">
        <v>1</v>
      </c>
    </row>
    <row r="103" spans="10:11" ht="17">
      <c r="J103" s="25" t="s">
        <v>13</v>
      </c>
      <c r="K103" s="23">
        <v>1</v>
      </c>
    </row>
    <row r="104" spans="10:11" ht="17">
      <c r="J104" s="25" t="s">
        <v>76</v>
      </c>
      <c r="K104" s="23">
        <v>1</v>
      </c>
    </row>
    <row r="105" spans="10:11" ht="17">
      <c r="J105" s="25" t="s">
        <v>14</v>
      </c>
      <c r="K105" s="23">
        <v>1</v>
      </c>
    </row>
    <row r="106" spans="10:11" ht="17">
      <c r="J106" s="25" t="s">
        <v>71</v>
      </c>
      <c r="K106" s="23">
        <v>1</v>
      </c>
    </row>
    <row r="107" spans="10:11" ht="17">
      <c r="J107" s="25" t="s">
        <v>23</v>
      </c>
      <c r="K107" s="23">
        <v>1</v>
      </c>
    </row>
    <row r="108" spans="10:11" ht="17">
      <c r="J108" s="25" t="s">
        <v>80</v>
      </c>
      <c r="K108" s="23">
        <v>1</v>
      </c>
    </row>
    <row r="109" spans="10:11" ht="17">
      <c r="J109" s="25" t="s">
        <v>21</v>
      </c>
      <c r="K109" s="23">
        <v>1</v>
      </c>
    </row>
    <row r="110" spans="10:11" ht="17">
      <c r="J110" s="25" t="s">
        <v>38</v>
      </c>
      <c r="K110" s="23">
        <v>1</v>
      </c>
    </row>
    <row r="111" spans="10:11" ht="17">
      <c r="J111" s="25" t="s">
        <v>64</v>
      </c>
      <c r="K111" s="23">
        <v>1</v>
      </c>
    </row>
    <row r="112" spans="10:11" ht="17">
      <c r="J112" s="25" t="s">
        <v>84</v>
      </c>
      <c r="K112" s="23">
        <v>1</v>
      </c>
    </row>
    <row r="113" spans="10:11" ht="17">
      <c r="J113" s="25" t="s">
        <v>87</v>
      </c>
      <c r="K113" s="23">
        <v>1</v>
      </c>
    </row>
    <row r="114" spans="10:11" ht="17">
      <c r="J114" s="25" t="s">
        <v>67</v>
      </c>
      <c r="K114" s="23">
        <v>1</v>
      </c>
    </row>
    <row r="115" spans="10:11" ht="17">
      <c r="J115" s="25" t="s">
        <v>24</v>
      </c>
      <c r="K115" s="23">
        <v>1</v>
      </c>
    </row>
    <row r="116" spans="10:11" ht="17">
      <c r="J116" s="25" t="s">
        <v>29</v>
      </c>
      <c r="K116" s="23">
        <v>1</v>
      </c>
    </row>
    <row r="117" spans="10:11" ht="17">
      <c r="J117" s="25" t="s">
        <v>85</v>
      </c>
      <c r="K117" s="23">
        <v>1</v>
      </c>
    </row>
    <row r="118" spans="10:11" ht="17">
      <c r="J118" s="25" t="s">
        <v>73</v>
      </c>
      <c r="K118" s="23">
        <v>1</v>
      </c>
    </row>
    <row r="119" spans="10:11" ht="17">
      <c r="J119" s="25" t="s">
        <v>74</v>
      </c>
      <c r="K119" s="23">
        <v>1</v>
      </c>
    </row>
    <row r="120" spans="10:11" ht="17">
      <c r="J120" s="25" t="s">
        <v>86</v>
      </c>
      <c r="K120" s="23">
        <v>1</v>
      </c>
    </row>
    <row r="121" spans="10:11" ht="17">
      <c r="J121" s="25" t="s">
        <v>28</v>
      </c>
      <c r="K121" s="23">
        <v>1</v>
      </c>
    </row>
    <row r="122" spans="10:11" ht="17">
      <c r="J122" s="25" t="s">
        <v>72</v>
      </c>
      <c r="K122" s="23">
        <v>1</v>
      </c>
    </row>
    <row r="123" spans="10:11" ht="17">
      <c r="J123" s="25" t="s">
        <v>40</v>
      </c>
      <c r="K123" s="23">
        <v>1</v>
      </c>
    </row>
    <row r="124" spans="10:11" ht="17">
      <c r="J124" s="25" t="s">
        <v>63</v>
      </c>
      <c r="K124" s="23">
        <v>1</v>
      </c>
    </row>
    <row r="125" spans="10:11" ht="17">
      <c r="J125" s="25" t="s">
        <v>43</v>
      </c>
      <c r="K125" s="23">
        <v>1</v>
      </c>
    </row>
    <row r="126" spans="10:11" ht="17">
      <c r="J126" s="25" t="s">
        <v>47</v>
      </c>
      <c r="K126" s="23">
        <v>1</v>
      </c>
    </row>
    <row r="127" spans="10:11" ht="17">
      <c r="J127" s="25" t="s">
        <v>26</v>
      </c>
      <c r="K127" s="23">
        <v>1</v>
      </c>
    </row>
    <row r="128" spans="10:11" ht="17">
      <c r="J128" s="25" t="s">
        <v>77</v>
      </c>
      <c r="K128" s="23">
        <v>1</v>
      </c>
    </row>
    <row r="129" spans="10:11" ht="17">
      <c r="J129" s="25" t="s">
        <v>83</v>
      </c>
      <c r="K129" s="23">
        <v>1</v>
      </c>
    </row>
    <row r="130" spans="10:11" ht="17">
      <c r="J130" s="26" t="s">
        <v>20</v>
      </c>
      <c r="K130" s="24">
        <v>1</v>
      </c>
    </row>
  </sheetData>
  <sheetProtection sheet="1" objects="1" scenarios="1"/>
  <dataConsolidate topLabels="1">
    <dataRefs count="11">
      <dataRef ref="A5:A25" sheet="America's Top 18 Colleges"/>
      <dataRef ref="D5:D25" sheet="America's Top 18 Colleges"/>
      <dataRef ref="G5:G25" sheet="America's Top 18 Colleges"/>
      <dataRef ref="J5:J25" sheet="America's Top 18 Colleges"/>
      <dataRef ref="A28:A48" sheet="America's Top 18 Colleges"/>
      <dataRef ref="D28:D48" sheet="America's Top 18 Colleges"/>
      <dataRef ref="G28:G48" sheet="America's Top 18 Colleges"/>
      <dataRef ref="J28:J48" sheet="America's Top 18 Colleges"/>
      <dataRef ref="A51:A71" sheet="America's Top 18 Colleges"/>
      <dataRef ref="D51:D71" sheet="America's Top 18 Colleges"/>
      <dataRef ref="G51:G71" sheet="America's Top 18 Colleges"/>
    </dataRefs>
  </dataConsolidate>
  <mergeCells count="3">
    <mergeCell ref="J49:K50"/>
    <mergeCell ref="A1:Q3"/>
    <mergeCell ref="B73:G79"/>
  </mergeCells>
  <hyperlinks>
    <hyperlink ref="A1:Q3" location="'Table of Contents'!B31" display="Determining the Top 18 Colleges" xr:uid="{19EC660E-FD1F-7147-9D85-22FA09F546EB}"/>
  </hyperlinks>
  <pageMargins left="0.7" right="0.7" top="0.75" bottom="0.75" header="0.3" footer="0.3"/>
  <drawing r:id="rId1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9FC43-F0C9-9042-8548-EDF84C44F52E}">
  <sheetPr codeName="Sheet5">
    <tabColor rgb="FFDCAC71"/>
  </sheetPr>
  <dimension ref="A1:V55"/>
  <sheetViews>
    <sheetView showGridLines="0" tabSelected="1" zoomScale="75" zoomScaleNormal="186" workbookViewId="0">
      <selection activeCell="S2" sqref="S2:V10"/>
    </sheetView>
  </sheetViews>
  <sheetFormatPr baseColWidth="10" defaultRowHeight="16"/>
  <sheetData>
    <row r="1" spans="1:22" ht="18" thickTop="1" thickBot="1">
      <c r="A1" s="193" t="s">
        <v>110</v>
      </c>
      <c r="B1" s="194"/>
      <c r="C1" s="194"/>
      <c r="D1" s="194"/>
      <c r="E1" s="194"/>
      <c r="F1" s="194"/>
      <c r="G1" s="194"/>
      <c r="H1" s="194"/>
      <c r="I1" s="194"/>
      <c r="J1" s="194"/>
      <c r="K1" s="194"/>
      <c r="L1" s="194"/>
      <c r="M1" s="194"/>
      <c r="N1" s="194"/>
      <c r="O1" s="194"/>
      <c r="P1" s="194"/>
      <c r="Q1" s="195"/>
    </row>
    <row r="2" spans="1:22" ht="16" customHeight="1" thickTop="1">
      <c r="A2" s="196"/>
      <c r="B2" s="197"/>
      <c r="C2" s="197"/>
      <c r="D2" s="197"/>
      <c r="E2" s="197"/>
      <c r="F2" s="197"/>
      <c r="G2" s="197"/>
      <c r="H2" s="197"/>
      <c r="I2" s="197"/>
      <c r="J2" s="197"/>
      <c r="K2" s="197"/>
      <c r="L2" s="197"/>
      <c r="M2" s="197"/>
      <c r="N2" s="197"/>
      <c r="O2" s="197"/>
      <c r="P2" s="197"/>
      <c r="Q2" s="198"/>
      <c r="S2" s="185" t="s">
        <v>220</v>
      </c>
      <c r="T2" s="186"/>
      <c r="U2" s="186"/>
      <c r="V2" s="187"/>
    </row>
    <row r="3" spans="1:22" ht="16" customHeight="1">
      <c r="A3" s="196"/>
      <c r="B3" s="197"/>
      <c r="C3" s="197"/>
      <c r="D3" s="197"/>
      <c r="E3" s="197"/>
      <c r="F3" s="197"/>
      <c r="G3" s="197"/>
      <c r="H3" s="197"/>
      <c r="I3" s="197"/>
      <c r="J3" s="197"/>
      <c r="K3" s="197"/>
      <c r="L3" s="197"/>
      <c r="M3" s="197"/>
      <c r="N3" s="197"/>
      <c r="O3" s="197"/>
      <c r="P3" s="197"/>
      <c r="Q3" s="198"/>
      <c r="S3" s="188"/>
      <c r="T3" s="131"/>
      <c r="U3" s="131"/>
      <c r="V3" s="189"/>
    </row>
    <row r="4" spans="1:22" ht="17" customHeight="1" thickBot="1">
      <c r="A4" s="199"/>
      <c r="B4" s="200"/>
      <c r="C4" s="200"/>
      <c r="D4" s="200"/>
      <c r="E4" s="200"/>
      <c r="F4" s="200"/>
      <c r="G4" s="200"/>
      <c r="H4" s="200"/>
      <c r="I4" s="200"/>
      <c r="J4" s="200"/>
      <c r="K4" s="200"/>
      <c r="L4" s="200"/>
      <c r="M4" s="200"/>
      <c r="N4" s="200"/>
      <c r="O4" s="200"/>
      <c r="P4" s="200"/>
      <c r="Q4" s="201"/>
      <c r="S4" s="188"/>
      <c r="T4" s="131"/>
      <c r="U4" s="131"/>
      <c r="V4" s="189"/>
    </row>
    <row r="5" spans="1:22" ht="17" customHeight="1" thickTop="1">
      <c r="S5" s="188"/>
      <c r="T5" s="131"/>
      <c r="U5" s="131"/>
      <c r="V5" s="189"/>
    </row>
    <row r="6" spans="1:22">
      <c r="S6" s="188"/>
      <c r="T6" s="131"/>
      <c r="U6" s="131"/>
      <c r="V6" s="189"/>
    </row>
    <row r="7" spans="1:22">
      <c r="S7" s="188"/>
      <c r="T7" s="131"/>
      <c r="U7" s="131"/>
      <c r="V7" s="189"/>
    </row>
    <row r="8" spans="1:22">
      <c r="S8" s="188"/>
      <c r="T8" s="131"/>
      <c r="U8" s="131"/>
      <c r="V8" s="189"/>
    </row>
    <row r="9" spans="1:22" ht="16" customHeight="1">
      <c r="S9" s="188"/>
      <c r="T9" s="131"/>
      <c r="U9" s="131"/>
      <c r="V9" s="189"/>
    </row>
    <row r="10" spans="1:22" ht="17" thickBot="1">
      <c r="S10" s="190"/>
      <c r="T10" s="191"/>
      <c r="U10" s="191"/>
      <c r="V10" s="192"/>
    </row>
    <row r="11" spans="1:22" ht="17" thickTop="1"/>
    <row r="25" spans="22:22">
      <c r="V25" s="19"/>
    </row>
    <row r="47" spans="21:21">
      <c r="U47" s="19"/>
    </row>
    <row r="48" spans="21:21">
      <c r="U48" s="27"/>
    </row>
    <row r="55" spans="8:8">
      <c r="H55" s="28"/>
    </row>
  </sheetData>
  <sheetProtection sheet="1" objects="1" sort="0" autoFilter="0" pivotTables="0"/>
  <mergeCells count="2">
    <mergeCell ref="S2:V10"/>
    <mergeCell ref="A1:Q4"/>
  </mergeCells>
  <conditionalFormatting sqref="A25:U25 W25 A26:W46 A55:G55 I55:W55 A56:W96 A47:T48 V47:W48 A49:W54 A11:W24 R1:W1 R3:R4 R2:S2 A5:R10 W2:W10">
    <cfRule type="cellIs" dxfId="0" priority="1" operator="equal">
      <formula>0</formula>
    </cfRule>
  </conditionalFormatting>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BEBBF7-4379-9E44-BEC1-3FAA1F831CAA}">
  <sheetPr codeName="Sheet7">
    <tabColor theme="1"/>
  </sheetPr>
  <dimension ref="A1:AN126"/>
  <sheetViews>
    <sheetView topLeftCell="A73" zoomScale="87" zoomScaleNormal="37" workbookViewId="0">
      <selection activeCell="D20" sqref="D20"/>
    </sheetView>
  </sheetViews>
  <sheetFormatPr baseColWidth="10" defaultRowHeight="16"/>
  <cols>
    <col min="1" max="1" width="20.83203125" bestFit="1" customWidth="1"/>
    <col min="2" max="3" width="11.1640625" bestFit="1" customWidth="1"/>
    <col min="4" max="4" width="17.5" style="1" bestFit="1" customWidth="1"/>
    <col min="5" max="5" width="16.33203125" style="1" bestFit="1" customWidth="1"/>
    <col min="6" max="6" width="17.5" style="1" bestFit="1" customWidth="1"/>
    <col min="7" max="7" width="16.33203125" style="1" bestFit="1" customWidth="1"/>
    <col min="8" max="9" width="10.33203125" style="1" bestFit="1" customWidth="1"/>
    <col min="10" max="10" width="18.83203125" style="1" bestFit="1" customWidth="1"/>
    <col min="11" max="11" width="20.83203125" style="1" bestFit="1" customWidth="1"/>
    <col min="12" max="12" width="18" style="1" bestFit="1" customWidth="1"/>
    <col min="13" max="13" width="7.83203125" style="1" bestFit="1" customWidth="1"/>
    <col min="14" max="14" width="7.83203125" bestFit="1" customWidth="1"/>
    <col min="15" max="15" width="7.1640625" bestFit="1" customWidth="1"/>
    <col min="16" max="16" width="7.1640625" style="1" bestFit="1" customWidth="1"/>
    <col min="17" max="17" width="20.83203125" bestFit="1" customWidth="1"/>
    <col min="18" max="18" width="18" bestFit="1" customWidth="1"/>
    <col min="19" max="20" width="5.83203125" bestFit="1" customWidth="1"/>
    <col min="21" max="21" width="18" bestFit="1" customWidth="1"/>
    <col min="22" max="22" width="10" bestFit="1" customWidth="1"/>
    <col min="23" max="23" width="15.5" bestFit="1" customWidth="1"/>
    <col min="24" max="24" width="10" style="1" bestFit="1" customWidth="1"/>
    <col min="25" max="25" width="15.5" style="1" bestFit="1" customWidth="1"/>
    <col min="26" max="26" width="10" style="1" bestFit="1" customWidth="1"/>
    <col min="27" max="29" width="11.5" style="1" bestFit="1" customWidth="1"/>
    <col min="30" max="30" width="19.6640625" style="1" bestFit="1" customWidth="1"/>
    <col min="31" max="31" width="15.83203125" style="1" bestFit="1" customWidth="1"/>
    <col min="32" max="32" width="20" style="1" bestFit="1" customWidth="1"/>
    <col min="33" max="33" width="20.83203125" style="1" bestFit="1" customWidth="1"/>
    <col min="34" max="34" width="18" style="1" bestFit="1" customWidth="1"/>
    <col min="35" max="36" width="7" style="1" bestFit="1" customWidth="1"/>
    <col min="37" max="37" width="11.83203125" style="1" bestFit="1" customWidth="1"/>
    <col min="38" max="39" width="16.6640625" style="1" bestFit="1" customWidth="1"/>
    <col min="40" max="40" width="21.6640625" bestFit="1" customWidth="1"/>
    <col min="41" max="41" width="18.5" bestFit="1" customWidth="1"/>
    <col min="42" max="43" width="7.5" bestFit="1" customWidth="1"/>
  </cols>
  <sheetData>
    <row r="1" spans="1:40">
      <c r="A1" t="s">
        <v>176</v>
      </c>
      <c r="B1" t="s">
        <v>0</v>
      </c>
      <c r="C1" t="s">
        <v>175</v>
      </c>
      <c r="D1" s="1" t="s">
        <v>174</v>
      </c>
      <c r="E1" s="1" t="s">
        <v>173</v>
      </c>
      <c r="F1" s="1" t="s">
        <v>172</v>
      </c>
      <c r="G1" s="1" t="s">
        <v>171</v>
      </c>
      <c r="H1" s="1" t="s">
        <v>170</v>
      </c>
      <c r="I1" s="1" t="s">
        <v>169</v>
      </c>
      <c r="J1" s="1" t="s">
        <v>168</v>
      </c>
      <c r="K1" s="1" t="s">
        <v>48</v>
      </c>
      <c r="L1" s="1" t="s">
        <v>167</v>
      </c>
      <c r="M1" s="1" t="s">
        <v>166</v>
      </c>
      <c r="N1" t="s">
        <v>165</v>
      </c>
      <c r="O1" t="s">
        <v>164</v>
      </c>
      <c r="P1" s="1" t="s">
        <v>163</v>
      </c>
      <c r="Q1" t="s">
        <v>162</v>
      </c>
      <c r="R1" t="s">
        <v>50</v>
      </c>
      <c r="S1" t="s">
        <v>62</v>
      </c>
      <c r="T1" t="s">
        <v>66</v>
      </c>
      <c r="U1" t="s">
        <v>59</v>
      </c>
      <c r="V1" t="s">
        <v>161</v>
      </c>
      <c r="W1" t="s">
        <v>160</v>
      </c>
      <c r="X1" s="1" t="s">
        <v>159</v>
      </c>
      <c r="Y1" s="1" t="s">
        <v>158</v>
      </c>
      <c r="Z1" s="1" t="s">
        <v>157</v>
      </c>
      <c r="AA1" s="1" t="s">
        <v>156</v>
      </c>
      <c r="AB1" s="1" t="s">
        <v>32</v>
      </c>
      <c r="AC1" s="1" t="s">
        <v>33</v>
      </c>
      <c r="AD1" s="1" t="s">
        <v>155</v>
      </c>
      <c r="AE1" s="1" t="s">
        <v>154</v>
      </c>
      <c r="AF1" s="1" t="s">
        <v>153</v>
      </c>
      <c r="AG1" s="1" t="s">
        <v>152</v>
      </c>
      <c r="AH1" s="1" t="s">
        <v>151</v>
      </c>
      <c r="AI1" s="1" t="s">
        <v>150</v>
      </c>
      <c r="AJ1" s="1" t="s">
        <v>149</v>
      </c>
      <c r="AK1" s="1" t="s">
        <v>46</v>
      </c>
      <c r="AL1" t="s">
        <v>95</v>
      </c>
      <c r="AM1" t="s">
        <v>98</v>
      </c>
      <c r="AN1" t="s">
        <v>31</v>
      </c>
    </row>
    <row r="2" spans="1:40">
      <c r="A2">
        <v>2022</v>
      </c>
      <c r="B2" t="s">
        <v>112</v>
      </c>
      <c r="C2" t="s">
        <v>141</v>
      </c>
      <c r="D2" s="1">
        <v>4</v>
      </c>
      <c r="E2" s="1">
        <v>1</v>
      </c>
      <c r="F2" s="1">
        <v>0.4672</v>
      </c>
      <c r="G2" s="1">
        <v>27</v>
      </c>
      <c r="H2" s="1">
        <v>31</v>
      </c>
      <c r="I2" s="1">
        <v>1327</v>
      </c>
      <c r="J2" s="1">
        <v>4157</v>
      </c>
      <c r="K2" s="1">
        <v>68577</v>
      </c>
      <c r="L2" s="1">
        <v>51830</v>
      </c>
      <c r="M2" s="1">
        <v>51830</v>
      </c>
      <c r="N2">
        <v>14592</v>
      </c>
      <c r="O2">
        <v>0.66959999999999997</v>
      </c>
      <c r="P2" s="1">
        <v>0.8952</v>
      </c>
      <c r="Q2">
        <v>0.92010000000000003</v>
      </c>
      <c r="R2">
        <v>107974</v>
      </c>
      <c r="S2">
        <v>73117</v>
      </c>
      <c r="T2">
        <v>146079</v>
      </c>
      <c r="U2">
        <v>78514</v>
      </c>
      <c r="V2">
        <v>25000</v>
      </c>
      <c r="W2">
        <v>249.9172485</v>
      </c>
      <c r="X2" s="1">
        <v>0.84789999999999999</v>
      </c>
      <c r="Y2" s="1">
        <v>2</v>
      </c>
      <c r="Z2" s="1">
        <v>1086</v>
      </c>
      <c r="AA2" s="1" t="s">
        <v>142</v>
      </c>
      <c r="AB2" s="1">
        <v>0.92620000000000002</v>
      </c>
      <c r="AC2" s="1">
        <v>0.83260000000000001</v>
      </c>
      <c r="AD2" s="1">
        <v>1300</v>
      </c>
      <c r="AE2" s="1">
        <v>1</v>
      </c>
      <c r="AF2" s="1">
        <v>0.58450000000000002</v>
      </c>
      <c r="AG2" s="1">
        <v>15387.5</v>
      </c>
      <c r="AH2" s="1">
        <v>37078</v>
      </c>
      <c r="AI2" s="1">
        <v>1.18E-2</v>
      </c>
      <c r="AJ2" s="1">
        <v>15842</v>
      </c>
      <c r="AK2" s="1">
        <v>0.89170000000000005</v>
      </c>
      <c r="AL2">
        <v>1035000</v>
      </c>
      <c r="AM2">
        <v>2247000</v>
      </c>
      <c r="AN2">
        <v>25000</v>
      </c>
    </row>
    <row r="3" spans="1:40">
      <c r="A3">
        <v>2019</v>
      </c>
      <c r="B3" t="s">
        <v>112</v>
      </c>
      <c r="C3" t="s">
        <v>141</v>
      </c>
      <c r="D3" s="1">
        <v>4</v>
      </c>
      <c r="E3" s="1">
        <v>1</v>
      </c>
      <c r="F3" s="1">
        <v>0.43209999999999998</v>
      </c>
      <c r="G3" s="1">
        <v>28</v>
      </c>
      <c r="H3" s="1">
        <v>32</v>
      </c>
      <c r="I3" s="1">
        <v>1338</v>
      </c>
      <c r="J3" s="1">
        <v>4177</v>
      </c>
      <c r="K3" s="1">
        <v>66180</v>
      </c>
      <c r="L3" s="1">
        <v>49880</v>
      </c>
      <c r="M3" s="1">
        <v>49880</v>
      </c>
      <c r="N3">
        <v>14104</v>
      </c>
      <c r="O3">
        <v>0.65510000000000002</v>
      </c>
      <c r="P3" s="1">
        <v>0.88819999999999999</v>
      </c>
      <c r="Q3">
        <v>0.93220000000000003</v>
      </c>
      <c r="R3">
        <v>107974</v>
      </c>
      <c r="S3">
        <v>73117</v>
      </c>
      <c r="T3">
        <v>146079</v>
      </c>
      <c r="U3">
        <v>78514</v>
      </c>
      <c r="V3">
        <v>25000</v>
      </c>
      <c r="X3" s="1">
        <v>0.81740000000000002</v>
      </c>
      <c r="Y3" s="1">
        <v>2</v>
      </c>
      <c r="Z3" s="1">
        <v>1207</v>
      </c>
      <c r="AA3" s="1" t="s">
        <v>140</v>
      </c>
      <c r="AB3" s="1" t="s">
        <v>140</v>
      </c>
      <c r="AC3" s="1" t="s">
        <v>140</v>
      </c>
      <c r="AD3" s="1">
        <v>1290</v>
      </c>
      <c r="AE3" s="1">
        <v>1</v>
      </c>
      <c r="AF3" s="1" t="s">
        <v>140</v>
      </c>
      <c r="AG3" s="1" t="s">
        <v>140</v>
      </c>
      <c r="AH3" s="1" t="s">
        <v>140</v>
      </c>
      <c r="AI3" s="1">
        <v>1.5800000000000002E-2</v>
      </c>
      <c r="AJ3" s="1">
        <v>15504</v>
      </c>
      <c r="AK3" s="1" t="s">
        <v>140</v>
      </c>
      <c r="AN3">
        <v>25000</v>
      </c>
    </row>
    <row r="4" spans="1:40">
      <c r="A4" s="1">
        <v>2015</v>
      </c>
      <c r="B4" s="1" t="s">
        <v>112</v>
      </c>
      <c r="C4" t="s">
        <v>141</v>
      </c>
      <c r="D4" s="1">
        <v>4</v>
      </c>
      <c r="E4" s="1">
        <v>1</v>
      </c>
      <c r="F4" s="1">
        <v>0.46110000000000001</v>
      </c>
      <c r="G4" s="1">
        <v>26</v>
      </c>
      <c r="H4" s="1">
        <v>30</v>
      </c>
      <c r="I4" s="1">
        <v>1247</v>
      </c>
      <c r="J4" s="1">
        <v>4190</v>
      </c>
      <c r="K4" s="1">
        <v>56768</v>
      </c>
      <c r="L4" s="1">
        <v>42511</v>
      </c>
      <c r="M4" s="1">
        <v>42511</v>
      </c>
      <c r="N4" s="1">
        <v>12401</v>
      </c>
      <c r="O4" s="1">
        <v>0.62819999999999998</v>
      </c>
      <c r="P4" s="1">
        <v>0.88160000000000005</v>
      </c>
      <c r="Q4" s="1">
        <v>0.93940000000000001</v>
      </c>
      <c r="R4" s="1">
        <v>86900</v>
      </c>
      <c r="S4" s="1">
        <v>64000</v>
      </c>
      <c r="T4" s="1">
        <v>114800</v>
      </c>
      <c r="U4" s="1">
        <v>65800</v>
      </c>
      <c r="V4" s="1">
        <v>26994.5</v>
      </c>
      <c r="W4" s="1"/>
      <c r="X4" s="1">
        <v>0.82699999999999996</v>
      </c>
      <c r="Y4" s="1">
        <v>2</v>
      </c>
      <c r="Z4" s="1">
        <v>1301</v>
      </c>
      <c r="AA4" s="1" t="s">
        <v>140</v>
      </c>
      <c r="AB4" s="1" t="s">
        <v>140</v>
      </c>
      <c r="AC4" s="1" t="s">
        <v>140</v>
      </c>
      <c r="AD4" s="1">
        <v>1200</v>
      </c>
      <c r="AE4" s="1">
        <v>1</v>
      </c>
      <c r="AF4" s="1" t="s">
        <v>140</v>
      </c>
      <c r="AG4" s="1" t="s">
        <v>140</v>
      </c>
      <c r="AH4" s="1" t="s">
        <v>140</v>
      </c>
      <c r="AI4" s="1">
        <v>1.89E-2</v>
      </c>
      <c r="AJ4" s="1">
        <v>13120</v>
      </c>
      <c r="AK4" s="1" t="s">
        <v>140</v>
      </c>
      <c r="AN4" s="1">
        <v>26994.5</v>
      </c>
    </row>
    <row r="5" spans="1:40">
      <c r="A5">
        <v>2022</v>
      </c>
      <c r="B5" t="s">
        <v>36</v>
      </c>
      <c r="C5" t="s">
        <v>141</v>
      </c>
      <c r="D5" s="1">
        <v>4</v>
      </c>
      <c r="E5" s="1">
        <v>1</v>
      </c>
      <c r="F5" s="1">
        <v>0.2722</v>
      </c>
      <c r="G5" s="1">
        <v>31</v>
      </c>
      <c r="H5" s="1">
        <v>34</v>
      </c>
      <c r="I5" s="1">
        <v>1437</v>
      </c>
      <c r="J5" s="1">
        <v>9637</v>
      </c>
      <c r="K5" s="1">
        <v>73053</v>
      </c>
      <c r="L5" s="1">
        <v>57910</v>
      </c>
      <c r="M5" s="1">
        <v>57910</v>
      </c>
      <c r="N5">
        <v>15599</v>
      </c>
      <c r="O5">
        <v>0.66620000000000001</v>
      </c>
      <c r="P5" s="1">
        <v>0.94040000000000001</v>
      </c>
      <c r="Q5">
        <v>0.94669999999999999</v>
      </c>
      <c r="R5">
        <v>93021</v>
      </c>
      <c r="S5">
        <v>62006</v>
      </c>
      <c r="T5">
        <v>147010</v>
      </c>
      <c r="U5">
        <v>70858</v>
      </c>
      <c r="V5">
        <v>18000</v>
      </c>
      <c r="W5">
        <v>179.9404189</v>
      </c>
      <c r="X5" s="1">
        <v>0.90029999999999999</v>
      </c>
      <c r="Y5" s="1">
        <v>2</v>
      </c>
      <c r="Z5" s="1">
        <v>4846</v>
      </c>
      <c r="AA5" s="1" t="s">
        <v>142</v>
      </c>
      <c r="AB5" s="1">
        <v>0.94789999999999996</v>
      </c>
      <c r="AC5" s="1">
        <v>0.89180000000000004</v>
      </c>
      <c r="AD5" s="1">
        <v>1250</v>
      </c>
      <c r="AE5" s="1">
        <v>1</v>
      </c>
      <c r="AF5" s="1">
        <v>0.58450000000000002</v>
      </c>
      <c r="AG5" s="1">
        <v>15387.5</v>
      </c>
      <c r="AH5" s="1">
        <v>37078</v>
      </c>
      <c r="AI5" s="1">
        <v>1.2699999999999999E-2</v>
      </c>
      <c r="AJ5" s="1">
        <v>23266</v>
      </c>
      <c r="AK5" s="1">
        <v>0.92969999999999997</v>
      </c>
      <c r="AL5">
        <v>880000</v>
      </c>
      <c r="AM5">
        <v>1924000</v>
      </c>
      <c r="AN5">
        <v>18000</v>
      </c>
    </row>
    <row r="6" spans="1:40">
      <c r="A6">
        <v>2019</v>
      </c>
      <c r="B6" t="s">
        <v>36</v>
      </c>
      <c r="C6" t="s">
        <v>141</v>
      </c>
      <c r="D6" s="1">
        <v>4</v>
      </c>
      <c r="E6" s="1">
        <v>1</v>
      </c>
      <c r="F6" s="1">
        <v>0.27889999999999998</v>
      </c>
      <c r="G6" s="1">
        <v>31</v>
      </c>
      <c r="H6" s="1">
        <v>34</v>
      </c>
      <c r="I6" s="1">
        <v>1429</v>
      </c>
      <c r="J6" s="1">
        <v>9639</v>
      </c>
      <c r="K6" s="1">
        <v>70588</v>
      </c>
      <c r="L6" s="1">
        <v>55464</v>
      </c>
      <c r="M6" s="1">
        <v>55464</v>
      </c>
      <c r="N6">
        <v>15323</v>
      </c>
      <c r="O6">
        <v>0.64770000000000005</v>
      </c>
      <c r="P6" s="1">
        <v>0.91900000000000004</v>
      </c>
      <c r="Q6">
        <v>0.94899999999999995</v>
      </c>
      <c r="R6">
        <v>93021</v>
      </c>
      <c r="S6">
        <v>62006</v>
      </c>
      <c r="T6">
        <v>147010</v>
      </c>
      <c r="U6">
        <v>70858</v>
      </c>
      <c r="V6">
        <v>17500</v>
      </c>
      <c r="X6" s="1">
        <v>0.8831</v>
      </c>
      <c r="Y6" s="1">
        <v>2</v>
      </c>
      <c r="Z6" s="1">
        <v>4793</v>
      </c>
      <c r="AA6" s="1" t="s">
        <v>140</v>
      </c>
      <c r="AB6" s="1" t="s">
        <v>140</v>
      </c>
      <c r="AC6" s="1" t="s">
        <v>140</v>
      </c>
      <c r="AD6" s="1">
        <v>1250</v>
      </c>
      <c r="AE6" s="1">
        <v>1</v>
      </c>
      <c r="AF6" s="1" t="s">
        <v>140</v>
      </c>
      <c r="AG6" s="1" t="s">
        <v>140</v>
      </c>
      <c r="AH6" s="1" t="s">
        <v>140</v>
      </c>
      <c r="AI6" s="1">
        <v>1.17E-2</v>
      </c>
      <c r="AJ6" s="1">
        <v>24648</v>
      </c>
      <c r="AK6" s="1" t="s">
        <v>140</v>
      </c>
      <c r="AN6">
        <v>17500</v>
      </c>
    </row>
    <row r="7" spans="1:40">
      <c r="A7" s="1">
        <v>2015</v>
      </c>
      <c r="B7" s="1" t="s">
        <v>36</v>
      </c>
      <c r="C7" t="s">
        <v>141</v>
      </c>
      <c r="D7" s="1">
        <v>4</v>
      </c>
      <c r="E7" s="1">
        <v>1</v>
      </c>
      <c r="F7" s="1">
        <v>0.33910000000000001</v>
      </c>
      <c r="G7" s="1">
        <v>30</v>
      </c>
      <c r="H7" s="1">
        <v>33</v>
      </c>
      <c r="I7" s="1">
        <v>1380</v>
      </c>
      <c r="J7" s="1">
        <v>9483</v>
      </c>
      <c r="K7" s="1">
        <v>60690</v>
      </c>
      <c r="L7" s="1">
        <v>47436</v>
      </c>
      <c r="M7" s="1">
        <v>47436</v>
      </c>
      <c r="N7" s="1">
        <v>13825</v>
      </c>
      <c r="O7" s="1">
        <v>0.59560000000000002</v>
      </c>
      <c r="P7" s="1">
        <v>0.91310000000000002</v>
      </c>
      <c r="Q7" s="1">
        <v>0.96050000000000002</v>
      </c>
      <c r="R7" s="1">
        <v>72500</v>
      </c>
      <c r="S7" s="1">
        <v>51100</v>
      </c>
      <c r="T7" s="1">
        <v>109400</v>
      </c>
      <c r="U7" s="1">
        <v>57000</v>
      </c>
      <c r="V7" s="1">
        <v>19000</v>
      </c>
      <c r="W7" s="1"/>
      <c r="X7" s="1">
        <v>0.88090000000000002</v>
      </c>
      <c r="Y7" s="1">
        <v>2</v>
      </c>
      <c r="Z7" s="1">
        <v>4461</v>
      </c>
      <c r="AA7" s="1" t="s">
        <v>140</v>
      </c>
      <c r="AB7" s="1" t="s">
        <v>140</v>
      </c>
      <c r="AC7" s="1" t="s">
        <v>140</v>
      </c>
      <c r="AD7" s="1">
        <v>1000</v>
      </c>
      <c r="AE7" s="1">
        <v>1</v>
      </c>
      <c r="AF7" s="1" t="s">
        <v>140</v>
      </c>
      <c r="AG7" s="1" t="s">
        <v>140</v>
      </c>
      <c r="AH7" s="1" t="s">
        <v>140</v>
      </c>
      <c r="AI7" s="1">
        <v>1.46E-2</v>
      </c>
      <c r="AJ7" s="1">
        <v>20571</v>
      </c>
      <c r="AK7" s="1" t="s">
        <v>140</v>
      </c>
      <c r="AN7" s="1">
        <v>19000</v>
      </c>
    </row>
    <row r="8" spans="1:40">
      <c r="A8">
        <v>2022</v>
      </c>
      <c r="B8" t="s">
        <v>114</v>
      </c>
      <c r="C8" t="s">
        <v>145</v>
      </c>
      <c r="D8" s="1">
        <v>4</v>
      </c>
      <c r="E8" s="1">
        <v>8</v>
      </c>
      <c r="F8" s="1">
        <v>6.4199999999999993E-2</v>
      </c>
      <c r="G8" s="1">
        <v>35</v>
      </c>
      <c r="H8" s="1">
        <v>36</v>
      </c>
      <c r="I8" s="1">
        <v>1557</v>
      </c>
      <c r="J8" s="1">
        <v>938</v>
      </c>
      <c r="K8" s="1">
        <v>72084</v>
      </c>
      <c r="L8" s="1">
        <v>54600</v>
      </c>
      <c r="M8" s="1">
        <v>54600</v>
      </c>
      <c r="N8">
        <v>20595</v>
      </c>
      <c r="O8">
        <v>0.92889999999999995</v>
      </c>
      <c r="P8" s="1">
        <v>0.93569999999999998</v>
      </c>
      <c r="Q8">
        <v>0.98260000000000003</v>
      </c>
      <c r="R8">
        <v>112166</v>
      </c>
      <c r="S8">
        <v>67501</v>
      </c>
      <c r="T8">
        <v>175675</v>
      </c>
      <c r="U8">
        <v>129420</v>
      </c>
      <c r="X8" s="1">
        <v>0.84340000000000004</v>
      </c>
      <c r="Y8" s="1">
        <v>2</v>
      </c>
      <c r="Z8" s="1">
        <v>1299</v>
      </c>
      <c r="AA8" s="1" t="s">
        <v>146</v>
      </c>
      <c r="AB8" s="1">
        <v>0.98060000000000003</v>
      </c>
      <c r="AC8" s="1">
        <v>0.82420000000000004</v>
      </c>
      <c r="AD8" s="1">
        <v>1428</v>
      </c>
      <c r="AE8" s="1">
        <v>1</v>
      </c>
      <c r="AF8" s="1">
        <v>0.58450000000000002</v>
      </c>
      <c r="AG8" s="1">
        <v>15387.5</v>
      </c>
      <c r="AH8" s="1">
        <v>37078</v>
      </c>
      <c r="AI8" s="1">
        <v>0</v>
      </c>
      <c r="AJ8" s="1">
        <v>105185</v>
      </c>
      <c r="AK8" s="1">
        <v>0.92779999999999996</v>
      </c>
      <c r="AL8">
        <v>1231000</v>
      </c>
      <c r="AM8">
        <v>2490000</v>
      </c>
      <c r="AN8">
        <v>17747</v>
      </c>
    </row>
    <row r="9" spans="1:40">
      <c r="A9">
        <v>2019</v>
      </c>
      <c r="B9" t="s">
        <v>114</v>
      </c>
      <c r="C9" t="s">
        <v>145</v>
      </c>
      <c r="D9" s="1">
        <v>4</v>
      </c>
      <c r="E9" s="1">
        <v>8</v>
      </c>
      <c r="F9" s="1">
        <v>6.6199999999999995E-2</v>
      </c>
      <c r="G9" s="1">
        <v>35</v>
      </c>
      <c r="H9" s="1">
        <v>36</v>
      </c>
      <c r="I9" s="1">
        <v>1566</v>
      </c>
      <c r="J9" s="1">
        <v>948</v>
      </c>
      <c r="K9" s="1">
        <v>68901</v>
      </c>
      <c r="L9" s="1">
        <v>52362</v>
      </c>
      <c r="M9" s="1">
        <v>52362</v>
      </c>
      <c r="N9">
        <v>19993</v>
      </c>
      <c r="O9">
        <v>0.92110000000000003</v>
      </c>
      <c r="P9" s="1">
        <v>0.92020000000000002</v>
      </c>
      <c r="Q9">
        <v>0.97870000000000001</v>
      </c>
      <c r="R9">
        <v>112166</v>
      </c>
      <c r="S9">
        <v>67501</v>
      </c>
      <c r="T9">
        <v>175675</v>
      </c>
      <c r="U9">
        <v>129420</v>
      </c>
      <c r="V9">
        <v>11242</v>
      </c>
      <c r="X9" s="1">
        <v>0.80610000000000004</v>
      </c>
      <c r="Y9" s="1">
        <v>2</v>
      </c>
      <c r="Z9" s="1">
        <v>1285</v>
      </c>
      <c r="AA9" s="1" t="s">
        <v>140</v>
      </c>
      <c r="AB9" s="1" t="s">
        <v>140</v>
      </c>
      <c r="AC9" s="1" t="s">
        <v>140</v>
      </c>
      <c r="AD9" s="1">
        <v>1323</v>
      </c>
      <c r="AE9" s="1">
        <v>1</v>
      </c>
      <c r="AF9" s="1" t="s">
        <v>140</v>
      </c>
      <c r="AG9" s="1" t="s">
        <v>140</v>
      </c>
      <c r="AH9" s="1" t="s">
        <v>140</v>
      </c>
      <c r="AI9" s="1">
        <v>0</v>
      </c>
      <c r="AJ9" s="1">
        <v>96696</v>
      </c>
      <c r="AK9" s="1" t="s">
        <v>140</v>
      </c>
      <c r="AN9">
        <v>11242</v>
      </c>
    </row>
    <row r="10" spans="1:40">
      <c r="A10" s="1">
        <v>2015</v>
      </c>
      <c r="B10" t="s">
        <v>114</v>
      </c>
      <c r="C10" t="s">
        <v>145</v>
      </c>
      <c r="D10" s="1">
        <v>4</v>
      </c>
      <c r="E10" s="1">
        <v>8</v>
      </c>
      <c r="F10" s="1">
        <v>8.8300000000000003E-2</v>
      </c>
      <c r="G10" s="1">
        <v>34</v>
      </c>
      <c r="H10" s="1">
        <v>35</v>
      </c>
      <c r="I10" s="1">
        <v>1545</v>
      </c>
      <c r="J10" s="1">
        <v>983</v>
      </c>
      <c r="K10" s="1">
        <v>58755</v>
      </c>
      <c r="L10" s="1">
        <v>43362</v>
      </c>
      <c r="M10" s="1">
        <v>43362</v>
      </c>
      <c r="N10" s="1">
        <v>18138</v>
      </c>
      <c r="O10" s="1">
        <v>0.94620000000000004</v>
      </c>
      <c r="P10" s="1">
        <v>0.9153</v>
      </c>
      <c r="Q10" s="1">
        <v>0.97170000000000001</v>
      </c>
      <c r="R10" s="1">
        <v>85900</v>
      </c>
      <c r="S10" s="1">
        <v>47300</v>
      </c>
      <c r="T10" s="1">
        <v>142400</v>
      </c>
      <c r="U10" s="1">
        <v>54500</v>
      </c>
      <c r="V10" s="1">
        <v>13167</v>
      </c>
      <c r="W10" s="1"/>
      <c r="X10" s="1">
        <v>0.84750000000000003</v>
      </c>
      <c r="Y10" s="1">
        <v>2</v>
      </c>
      <c r="Z10" s="1">
        <v>1226</v>
      </c>
      <c r="AA10" s="1" t="s">
        <v>140</v>
      </c>
      <c r="AB10" s="1" t="s">
        <v>140</v>
      </c>
      <c r="AC10" s="1" t="s">
        <v>140</v>
      </c>
      <c r="AD10" s="1">
        <v>1323</v>
      </c>
      <c r="AE10" s="1">
        <v>1</v>
      </c>
      <c r="AF10" s="1" t="s">
        <v>140</v>
      </c>
      <c r="AG10" s="1" t="s">
        <v>140</v>
      </c>
      <c r="AH10" s="1" t="s">
        <v>140</v>
      </c>
      <c r="AI10" s="1">
        <v>0</v>
      </c>
      <c r="AJ10" s="1">
        <v>92590</v>
      </c>
      <c r="AK10" s="1" t="s">
        <v>140</v>
      </c>
      <c r="AN10" s="1">
        <v>13167</v>
      </c>
    </row>
    <row r="11" spans="1:40">
      <c r="A11">
        <v>2022</v>
      </c>
      <c r="B11" t="s">
        <v>116</v>
      </c>
      <c r="C11" t="s">
        <v>143</v>
      </c>
      <c r="D11" s="1">
        <v>4</v>
      </c>
      <c r="E11" s="1">
        <v>2</v>
      </c>
      <c r="F11" s="1">
        <v>0.15440000000000001</v>
      </c>
      <c r="G11" s="1">
        <v>33</v>
      </c>
      <c r="H11" s="1">
        <v>35</v>
      </c>
      <c r="I11" s="1">
        <v>1513</v>
      </c>
      <c r="J11" s="1">
        <v>6535</v>
      </c>
      <c r="K11" s="1">
        <v>72265</v>
      </c>
      <c r="L11" s="1">
        <v>57119</v>
      </c>
      <c r="M11" s="1">
        <v>57119</v>
      </c>
      <c r="N11">
        <v>12296</v>
      </c>
      <c r="O11">
        <v>0.91610000000000003</v>
      </c>
      <c r="P11" s="1">
        <v>0.90490000000000004</v>
      </c>
      <c r="Q11">
        <v>0.97319999999999995</v>
      </c>
      <c r="R11">
        <v>99998</v>
      </c>
      <c r="S11">
        <v>62003</v>
      </c>
      <c r="T11">
        <v>159483</v>
      </c>
      <c r="U11">
        <v>87824</v>
      </c>
      <c r="V11">
        <v>22014</v>
      </c>
      <c r="W11">
        <v>220.0671323</v>
      </c>
      <c r="X11" s="1">
        <v>0.75990000000000002</v>
      </c>
      <c r="Y11" s="1">
        <v>2</v>
      </c>
      <c r="Z11" s="1">
        <v>7562</v>
      </c>
      <c r="AA11" s="1" t="s">
        <v>144</v>
      </c>
      <c r="AB11" s="1">
        <v>0.97</v>
      </c>
      <c r="AC11" s="1">
        <v>0.75460000000000005</v>
      </c>
      <c r="AD11" s="1">
        <v>1000</v>
      </c>
      <c r="AE11" s="1">
        <v>1</v>
      </c>
      <c r="AF11" s="1">
        <v>0.58450000000000002</v>
      </c>
      <c r="AG11" s="1">
        <v>15387.5</v>
      </c>
      <c r="AH11" s="1">
        <v>37078</v>
      </c>
      <c r="AI11" s="1">
        <v>1.7000000000000001E-2</v>
      </c>
      <c r="AJ11" s="1">
        <v>28167</v>
      </c>
      <c r="AK11" s="1">
        <v>0.89680000000000004</v>
      </c>
      <c r="AL11">
        <v>997000</v>
      </c>
      <c r="AM11">
        <v>2119000</v>
      </c>
      <c r="AN11">
        <v>22014</v>
      </c>
    </row>
    <row r="12" spans="1:40">
      <c r="A12">
        <v>2019</v>
      </c>
      <c r="B12" t="s">
        <v>116</v>
      </c>
      <c r="C12" t="s">
        <v>143</v>
      </c>
      <c r="D12" s="1">
        <v>4</v>
      </c>
      <c r="E12" s="1">
        <v>2</v>
      </c>
      <c r="F12" s="1">
        <v>0.17119999999999999</v>
      </c>
      <c r="G12" s="1">
        <v>33</v>
      </c>
      <c r="H12" s="1">
        <v>35</v>
      </c>
      <c r="I12" s="1">
        <v>1507</v>
      </c>
      <c r="J12" s="1">
        <v>6483</v>
      </c>
      <c r="K12" s="1">
        <v>70060</v>
      </c>
      <c r="L12" s="1">
        <v>55465</v>
      </c>
      <c r="M12" s="1">
        <v>55465</v>
      </c>
      <c r="N12">
        <v>12165</v>
      </c>
      <c r="O12">
        <v>0.95209999999999995</v>
      </c>
      <c r="P12" s="1">
        <v>0.88839999999999997</v>
      </c>
      <c r="Q12">
        <v>0.96699999999999997</v>
      </c>
      <c r="R12">
        <v>99998</v>
      </c>
      <c r="S12">
        <v>62003</v>
      </c>
      <c r="T12">
        <v>159483</v>
      </c>
      <c r="U12">
        <v>87824</v>
      </c>
      <c r="V12">
        <v>23250</v>
      </c>
      <c r="X12" s="1">
        <v>0.74909999999999999</v>
      </c>
      <c r="Y12" s="1">
        <v>2</v>
      </c>
      <c r="Z12" s="1">
        <v>7440</v>
      </c>
      <c r="AA12" s="1" t="s">
        <v>140</v>
      </c>
      <c r="AB12" s="1" t="s">
        <v>140</v>
      </c>
      <c r="AC12" s="1" t="s">
        <v>140</v>
      </c>
      <c r="AD12" s="1">
        <v>1000</v>
      </c>
      <c r="AE12" s="1">
        <v>1</v>
      </c>
      <c r="AF12" s="1" t="s">
        <v>140</v>
      </c>
      <c r="AG12" s="1" t="s">
        <v>140</v>
      </c>
      <c r="AH12" s="1" t="s">
        <v>140</v>
      </c>
      <c r="AI12" s="1">
        <v>2.2100000000000002E-2</v>
      </c>
      <c r="AJ12" s="1">
        <v>32805</v>
      </c>
      <c r="AK12" s="1" t="s">
        <v>140</v>
      </c>
      <c r="AN12">
        <v>23250</v>
      </c>
    </row>
    <row r="13" spans="1:40">
      <c r="A13" s="1">
        <v>2015</v>
      </c>
      <c r="B13" s="1" t="s">
        <v>116</v>
      </c>
      <c r="C13" t="s">
        <v>143</v>
      </c>
      <c r="D13" s="1">
        <v>4</v>
      </c>
      <c r="E13" s="1">
        <v>2</v>
      </c>
      <c r="F13" s="1">
        <v>0.246</v>
      </c>
      <c r="G13" s="1">
        <v>30</v>
      </c>
      <c r="H13" s="1">
        <v>34</v>
      </c>
      <c r="I13" s="1">
        <v>1436</v>
      </c>
      <c r="J13" s="1">
        <v>5819</v>
      </c>
      <c r="K13" s="1">
        <v>61990</v>
      </c>
      <c r="L13" s="1">
        <v>49022</v>
      </c>
      <c r="M13" s="1">
        <v>49022</v>
      </c>
      <c r="N13" s="1">
        <v>11357</v>
      </c>
      <c r="O13" s="1">
        <v>0.9375</v>
      </c>
      <c r="P13" s="1">
        <v>0.88300000000000001</v>
      </c>
      <c r="Q13" s="1">
        <v>0.9597</v>
      </c>
      <c r="R13" s="1">
        <v>83600</v>
      </c>
      <c r="S13" s="1">
        <v>46700</v>
      </c>
      <c r="T13" s="1">
        <v>125400</v>
      </c>
      <c r="U13" s="1">
        <v>69800</v>
      </c>
      <c r="V13" s="1">
        <v>26866.5</v>
      </c>
      <c r="W13" s="1"/>
      <c r="X13" s="1">
        <v>0.71819999999999995</v>
      </c>
      <c r="Y13" s="1">
        <v>2</v>
      </c>
      <c r="Z13" s="1">
        <v>6699</v>
      </c>
      <c r="AA13" s="1" t="s">
        <v>140</v>
      </c>
      <c r="AB13" s="1" t="s">
        <v>140</v>
      </c>
      <c r="AC13" s="1" t="s">
        <v>140</v>
      </c>
      <c r="AD13" s="1">
        <v>1000</v>
      </c>
      <c r="AE13" s="1">
        <v>1</v>
      </c>
      <c r="AF13" s="1" t="s">
        <v>140</v>
      </c>
      <c r="AG13" s="1" t="s">
        <v>140</v>
      </c>
      <c r="AH13" s="1" t="s">
        <v>140</v>
      </c>
      <c r="AI13" s="1">
        <v>2.1100000000000001E-2</v>
      </c>
      <c r="AJ13" s="1">
        <v>31807</v>
      </c>
      <c r="AK13" s="1" t="s">
        <v>140</v>
      </c>
      <c r="AN13" s="1">
        <v>26866.5</v>
      </c>
    </row>
    <row r="14" spans="1:40">
      <c r="A14">
        <v>2022</v>
      </c>
      <c r="B14" t="s">
        <v>118</v>
      </c>
      <c r="C14" t="s">
        <v>143</v>
      </c>
      <c r="D14" s="1">
        <v>4</v>
      </c>
      <c r="E14" s="1">
        <v>2</v>
      </c>
      <c r="F14" s="1">
        <v>5.45E-2</v>
      </c>
      <c r="G14" s="1">
        <v>33</v>
      </c>
      <c r="H14" s="1">
        <v>35</v>
      </c>
      <c r="I14" s="1">
        <v>1511</v>
      </c>
      <c r="J14" s="1">
        <v>8221</v>
      </c>
      <c r="K14" s="1">
        <v>76907</v>
      </c>
      <c r="L14" s="1">
        <v>61788</v>
      </c>
      <c r="M14" s="1">
        <v>61788</v>
      </c>
      <c r="N14">
        <v>19431</v>
      </c>
      <c r="O14">
        <v>0.4521</v>
      </c>
      <c r="P14" s="1">
        <v>0.95489999999999997</v>
      </c>
      <c r="Q14">
        <v>0.98529999999999995</v>
      </c>
      <c r="R14">
        <v>89871</v>
      </c>
      <c r="S14">
        <v>56005</v>
      </c>
      <c r="T14">
        <v>141158</v>
      </c>
      <c r="U14">
        <v>79434</v>
      </c>
      <c r="V14">
        <v>21500</v>
      </c>
      <c r="W14">
        <v>214.92883370000001</v>
      </c>
      <c r="X14" s="1">
        <v>0.86350000000000005</v>
      </c>
      <c r="Y14" s="1">
        <v>2</v>
      </c>
      <c r="Z14" s="1">
        <v>23235</v>
      </c>
      <c r="AA14" s="1" t="s">
        <v>144</v>
      </c>
      <c r="AB14" s="1">
        <v>0.98250000000000004</v>
      </c>
      <c r="AC14" s="1">
        <v>0.86770000000000003</v>
      </c>
      <c r="AD14" s="1">
        <v>1294</v>
      </c>
      <c r="AE14" s="1">
        <v>1</v>
      </c>
      <c r="AF14" s="1">
        <v>0.58450000000000002</v>
      </c>
      <c r="AG14" s="1">
        <v>15387.5</v>
      </c>
      <c r="AH14" s="1">
        <v>37078</v>
      </c>
      <c r="AI14" s="1">
        <v>6.3299999999999995E-2</v>
      </c>
      <c r="AJ14" s="1">
        <v>96463</v>
      </c>
      <c r="AK14" s="1">
        <v>0.95660000000000001</v>
      </c>
      <c r="AL14">
        <v>937000</v>
      </c>
      <c r="AM14">
        <v>1946000</v>
      </c>
      <c r="AN14">
        <v>21500</v>
      </c>
    </row>
    <row r="15" spans="1:40">
      <c r="A15">
        <v>2019</v>
      </c>
      <c r="B15" t="s">
        <v>118</v>
      </c>
      <c r="C15" t="s">
        <v>143</v>
      </c>
      <c r="D15" s="1">
        <v>4</v>
      </c>
      <c r="E15" s="1">
        <v>2</v>
      </c>
      <c r="F15" s="1">
        <v>5.91E-2</v>
      </c>
      <c r="G15" s="1">
        <v>33</v>
      </c>
      <c r="H15" s="1">
        <v>35</v>
      </c>
      <c r="I15" s="1">
        <v>1512</v>
      </c>
      <c r="J15" s="1">
        <v>8216</v>
      </c>
      <c r="K15" s="1">
        <v>74435</v>
      </c>
      <c r="L15" s="1">
        <v>59430</v>
      </c>
      <c r="M15" s="1">
        <v>59430</v>
      </c>
      <c r="N15">
        <v>18763</v>
      </c>
      <c r="O15">
        <v>0.4708</v>
      </c>
      <c r="P15" s="1">
        <v>0.95820000000000005</v>
      </c>
      <c r="Q15">
        <v>0.97970000000000002</v>
      </c>
      <c r="R15">
        <v>89871</v>
      </c>
      <c r="S15">
        <v>56005</v>
      </c>
      <c r="T15">
        <v>141158</v>
      </c>
      <c r="U15">
        <v>79434</v>
      </c>
      <c r="V15">
        <v>21500</v>
      </c>
      <c r="X15" s="1">
        <v>0.87190000000000001</v>
      </c>
      <c r="Y15" s="1">
        <v>2</v>
      </c>
      <c r="Z15" s="1">
        <v>22861</v>
      </c>
      <c r="AA15" s="1" t="s">
        <v>140</v>
      </c>
      <c r="AB15" s="1" t="s">
        <v>140</v>
      </c>
      <c r="AC15" s="1" t="s">
        <v>140</v>
      </c>
      <c r="AD15" s="1">
        <v>1270</v>
      </c>
      <c r="AE15" s="1">
        <v>1</v>
      </c>
      <c r="AF15" s="1" t="s">
        <v>140</v>
      </c>
      <c r="AG15" s="1" t="s">
        <v>140</v>
      </c>
      <c r="AH15" s="1" t="s">
        <v>140</v>
      </c>
      <c r="AI15" s="1">
        <v>6.6900000000000001E-2</v>
      </c>
      <c r="AJ15" s="1">
        <v>92003</v>
      </c>
      <c r="AK15" s="1" t="s">
        <v>140</v>
      </c>
      <c r="AN15">
        <v>21500</v>
      </c>
    </row>
    <row r="16" spans="1:40">
      <c r="A16" s="1">
        <v>2015</v>
      </c>
      <c r="B16" s="1" t="s">
        <v>118</v>
      </c>
      <c r="C16" t="s">
        <v>143</v>
      </c>
      <c r="D16" s="1">
        <v>4</v>
      </c>
      <c r="E16" s="1">
        <v>2</v>
      </c>
      <c r="F16" s="1">
        <v>6.9500000000000006E-2</v>
      </c>
      <c r="G16" s="1">
        <v>31</v>
      </c>
      <c r="H16" s="1">
        <v>34</v>
      </c>
      <c r="I16" s="1">
        <v>1470</v>
      </c>
      <c r="J16" s="1">
        <v>8100</v>
      </c>
      <c r="K16" s="1">
        <v>64144</v>
      </c>
      <c r="L16" s="1">
        <v>51008</v>
      </c>
      <c r="M16" s="1">
        <v>51008</v>
      </c>
      <c r="N16" s="1">
        <v>16831</v>
      </c>
      <c r="O16" s="1">
        <v>0.53439999999999999</v>
      </c>
      <c r="P16" s="1">
        <v>0.94689999999999996</v>
      </c>
      <c r="Q16" s="1">
        <v>0.96479999999999999</v>
      </c>
      <c r="R16" s="1">
        <v>83300</v>
      </c>
      <c r="S16" s="1">
        <v>53500</v>
      </c>
      <c r="T16" s="1">
        <v>137600</v>
      </c>
      <c r="U16" s="1">
        <v>66500</v>
      </c>
      <c r="V16" s="1">
        <v>22500</v>
      </c>
      <c r="W16" s="1"/>
      <c r="X16" s="1">
        <v>0.87919999999999998</v>
      </c>
      <c r="Y16" s="1">
        <v>2</v>
      </c>
      <c r="Z16" s="1">
        <v>19489</v>
      </c>
      <c r="AA16" s="1" t="s">
        <v>140</v>
      </c>
      <c r="AB16" s="1" t="s">
        <v>140</v>
      </c>
      <c r="AC16" s="1" t="s">
        <v>140</v>
      </c>
      <c r="AD16" s="1">
        <v>1170</v>
      </c>
      <c r="AE16" s="1">
        <v>1</v>
      </c>
      <c r="AF16" s="1" t="s">
        <v>140</v>
      </c>
      <c r="AG16" s="1" t="s">
        <v>140</v>
      </c>
      <c r="AH16" s="1" t="s">
        <v>140</v>
      </c>
      <c r="AI16" s="1">
        <v>7.46E-2</v>
      </c>
      <c r="AJ16" s="1">
        <v>80944</v>
      </c>
      <c r="AK16" s="1" t="s">
        <v>140</v>
      </c>
      <c r="AN16" s="1">
        <v>22500</v>
      </c>
    </row>
    <row r="17" spans="1:40">
      <c r="A17">
        <v>2022</v>
      </c>
      <c r="B17" t="s">
        <v>120</v>
      </c>
      <c r="C17" t="s">
        <v>143</v>
      </c>
      <c r="D17" s="1">
        <v>4</v>
      </c>
      <c r="E17" s="1">
        <v>2</v>
      </c>
      <c r="F17" s="1">
        <v>0.1085</v>
      </c>
      <c r="G17" s="1">
        <v>32</v>
      </c>
      <c r="H17" s="1">
        <v>35</v>
      </c>
      <c r="I17" s="1">
        <v>1487</v>
      </c>
      <c r="J17" s="1">
        <v>14976</v>
      </c>
      <c r="K17" s="1">
        <v>73879</v>
      </c>
      <c r="L17" s="1">
        <v>57222</v>
      </c>
      <c r="M17" s="1">
        <v>57222</v>
      </c>
      <c r="N17">
        <v>15574</v>
      </c>
      <c r="O17">
        <v>0.90739999999999998</v>
      </c>
      <c r="P17" s="1">
        <v>0.94530000000000003</v>
      </c>
      <c r="Q17">
        <v>0.9748</v>
      </c>
      <c r="R17">
        <v>91176</v>
      </c>
      <c r="S17">
        <v>59566</v>
      </c>
      <c r="T17">
        <v>147189</v>
      </c>
      <c r="U17">
        <v>78779</v>
      </c>
      <c r="V17">
        <v>14500</v>
      </c>
      <c r="W17">
        <v>144.95200410000001</v>
      </c>
      <c r="X17" s="1">
        <v>0.86939999999999995</v>
      </c>
      <c r="Y17" s="1">
        <v>2</v>
      </c>
      <c r="Z17" s="1">
        <v>8984</v>
      </c>
      <c r="AA17" s="1" t="s">
        <v>144</v>
      </c>
      <c r="AB17" s="1">
        <v>0.97409999999999997</v>
      </c>
      <c r="AC17" s="1">
        <v>0.87660000000000005</v>
      </c>
      <c r="AD17" s="1">
        <v>970</v>
      </c>
      <c r="AE17" s="1">
        <v>1</v>
      </c>
      <c r="AF17" s="1">
        <v>0.58450000000000002</v>
      </c>
      <c r="AG17" s="1">
        <v>15387.5</v>
      </c>
      <c r="AH17" s="1">
        <v>37078</v>
      </c>
      <c r="AI17" s="1">
        <v>2.9999999999999997E-4</v>
      </c>
      <c r="AJ17" s="1">
        <v>29893</v>
      </c>
      <c r="AK17" s="1">
        <v>0.94520000000000004</v>
      </c>
      <c r="AL17">
        <v>860000</v>
      </c>
      <c r="AM17">
        <v>1884000</v>
      </c>
      <c r="AN17">
        <v>14500</v>
      </c>
    </row>
    <row r="18" spans="1:40">
      <c r="A18">
        <v>2019</v>
      </c>
      <c r="B18" t="s">
        <v>120</v>
      </c>
      <c r="C18" t="s">
        <v>143</v>
      </c>
      <c r="D18" s="1">
        <v>4</v>
      </c>
      <c r="E18" s="1">
        <v>2</v>
      </c>
      <c r="F18" s="1">
        <v>0.1061</v>
      </c>
      <c r="G18" s="1">
        <v>32</v>
      </c>
      <c r="H18" s="1">
        <v>34</v>
      </c>
      <c r="I18" s="1">
        <v>1471</v>
      </c>
      <c r="J18" s="1">
        <v>15105</v>
      </c>
      <c r="K18" s="1">
        <v>70301</v>
      </c>
      <c r="L18" s="1">
        <v>55188</v>
      </c>
      <c r="M18" s="1">
        <v>55188</v>
      </c>
      <c r="N18">
        <v>15156</v>
      </c>
      <c r="O18">
        <v>0.90180000000000005</v>
      </c>
      <c r="P18" s="1">
        <v>0.94520000000000004</v>
      </c>
      <c r="Q18">
        <v>0.97340000000000004</v>
      </c>
      <c r="R18">
        <v>91176</v>
      </c>
      <c r="S18">
        <v>59566</v>
      </c>
      <c r="T18">
        <v>147189</v>
      </c>
      <c r="U18">
        <v>78779</v>
      </c>
      <c r="V18">
        <v>14661</v>
      </c>
      <c r="X18" s="1">
        <v>0.88390000000000002</v>
      </c>
      <c r="Y18" s="1">
        <v>2</v>
      </c>
      <c r="Z18" s="1">
        <v>8418</v>
      </c>
      <c r="AA18" s="1" t="s">
        <v>140</v>
      </c>
      <c r="AB18" s="1" t="s">
        <v>140</v>
      </c>
      <c r="AC18" s="1" t="s">
        <v>140</v>
      </c>
      <c r="AD18" s="1">
        <v>1150</v>
      </c>
      <c r="AE18" s="1">
        <v>1</v>
      </c>
      <c r="AF18" s="1" t="s">
        <v>140</v>
      </c>
      <c r="AG18" s="1" t="s">
        <v>140</v>
      </c>
      <c r="AH18" s="1" t="s">
        <v>140</v>
      </c>
      <c r="AI18" s="1">
        <v>5.0000000000000001E-4</v>
      </c>
      <c r="AJ18" s="1">
        <v>29581</v>
      </c>
      <c r="AK18" s="1" t="s">
        <v>140</v>
      </c>
      <c r="AN18">
        <v>14661</v>
      </c>
    </row>
    <row r="19" spans="1:40">
      <c r="A19" s="1">
        <v>2015</v>
      </c>
      <c r="B19" s="1" t="s">
        <v>120</v>
      </c>
      <c r="C19" t="s">
        <v>143</v>
      </c>
      <c r="D19" s="1">
        <v>4</v>
      </c>
      <c r="E19" s="1">
        <v>2</v>
      </c>
      <c r="F19" s="1">
        <v>0.1419</v>
      </c>
      <c r="G19" s="1">
        <v>30</v>
      </c>
      <c r="H19" s="1">
        <v>34</v>
      </c>
      <c r="I19" s="1">
        <v>1422</v>
      </c>
      <c r="J19" s="1">
        <v>14195</v>
      </c>
      <c r="K19" s="1">
        <v>61608</v>
      </c>
      <c r="L19" s="1">
        <v>47286</v>
      </c>
      <c r="M19" s="1">
        <v>47286</v>
      </c>
      <c r="N19" s="1">
        <v>14170</v>
      </c>
      <c r="O19" s="1">
        <v>0.90529999999999999</v>
      </c>
      <c r="P19" s="1">
        <v>0.93200000000000005</v>
      </c>
      <c r="Q19" s="1">
        <v>0.96519999999999995</v>
      </c>
      <c r="R19" s="1">
        <v>77200</v>
      </c>
      <c r="S19" s="1">
        <v>51300</v>
      </c>
      <c r="T19" s="1">
        <v>120500</v>
      </c>
      <c r="U19" s="1">
        <v>64800</v>
      </c>
      <c r="V19" s="1">
        <v>11660</v>
      </c>
      <c r="W19" s="1"/>
      <c r="X19" s="1">
        <v>0.86780000000000002</v>
      </c>
      <c r="Y19" s="1">
        <v>2</v>
      </c>
      <c r="Z19" s="1">
        <v>7397</v>
      </c>
      <c r="AA19" s="1" t="s">
        <v>140</v>
      </c>
      <c r="AB19" s="1" t="s">
        <v>140</v>
      </c>
      <c r="AC19" s="1" t="s">
        <v>140</v>
      </c>
      <c r="AD19" s="1">
        <v>870</v>
      </c>
      <c r="AE19" s="1">
        <v>1</v>
      </c>
      <c r="AF19" s="1" t="s">
        <v>140</v>
      </c>
      <c r="AG19" s="1" t="s">
        <v>140</v>
      </c>
      <c r="AH19" s="1" t="s">
        <v>140</v>
      </c>
      <c r="AI19" s="1">
        <v>8.9999999999999998E-4</v>
      </c>
      <c r="AJ19" s="1">
        <v>23818</v>
      </c>
      <c r="AK19" s="1" t="s">
        <v>140</v>
      </c>
      <c r="AN19" s="1">
        <v>11660</v>
      </c>
    </row>
    <row r="20" spans="1:40">
      <c r="A20">
        <v>2022</v>
      </c>
      <c r="B20" t="s">
        <v>122</v>
      </c>
      <c r="C20" t="s">
        <v>147</v>
      </c>
      <c r="D20" s="1">
        <v>4</v>
      </c>
      <c r="E20" s="1">
        <v>5</v>
      </c>
      <c r="F20" s="1">
        <v>7.5999999999999998E-2</v>
      </c>
      <c r="G20" s="1">
        <v>33</v>
      </c>
      <c r="H20" s="1">
        <v>35</v>
      </c>
      <c r="I20" s="1">
        <v>1522</v>
      </c>
      <c r="J20" s="1">
        <v>6546</v>
      </c>
      <c r="K20" s="1">
        <v>75105</v>
      </c>
      <c r="L20" s="1">
        <v>58031</v>
      </c>
      <c r="M20" s="1">
        <v>58031</v>
      </c>
      <c r="N20">
        <v>16863</v>
      </c>
      <c r="O20">
        <v>0.93640000000000001</v>
      </c>
      <c r="P20" s="1">
        <v>0.94620000000000004</v>
      </c>
      <c r="Q20">
        <v>0.98270000000000002</v>
      </c>
      <c r="R20">
        <v>93115</v>
      </c>
      <c r="S20">
        <v>61558</v>
      </c>
      <c r="T20">
        <v>151838</v>
      </c>
      <c r="U20">
        <v>77260</v>
      </c>
      <c r="V20">
        <v>13500</v>
      </c>
      <c r="W20">
        <v>134.9553142</v>
      </c>
      <c r="X20" s="1">
        <v>0.8831</v>
      </c>
      <c r="Y20" s="1">
        <v>2</v>
      </c>
      <c r="Z20" s="1">
        <v>10037</v>
      </c>
      <c r="AA20" s="1" t="s">
        <v>148</v>
      </c>
      <c r="AB20" s="1">
        <v>0.97929999999999995</v>
      </c>
      <c r="AC20" s="1">
        <v>0.87880000000000003</v>
      </c>
      <c r="AD20" s="1">
        <v>1434</v>
      </c>
      <c r="AE20" s="1">
        <v>1</v>
      </c>
      <c r="AF20" s="1">
        <v>0.58450000000000002</v>
      </c>
      <c r="AG20" s="1">
        <v>15387.5</v>
      </c>
      <c r="AH20" s="1">
        <v>37078</v>
      </c>
      <c r="AI20" s="1">
        <v>3.0999999999999999E-3</v>
      </c>
      <c r="AJ20" s="1">
        <v>68756</v>
      </c>
      <c r="AK20" s="1">
        <v>0.95120000000000005</v>
      </c>
      <c r="AL20">
        <v>931000</v>
      </c>
      <c r="AM20">
        <v>1976000</v>
      </c>
      <c r="AN20">
        <v>13500</v>
      </c>
    </row>
    <row r="21" spans="1:40">
      <c r="A21">
        <v>2019</v>
      </c>
      <c r="B21" t="s">
        <v>122</v>
      </c>
      <c r="C21" t="s">
        <v>147</v>
      </c>
      <c r="D21" s="1">
        <v>4</v>
      </c>
      <c r="E21" s="1">
        <v>5</v>
      </c>
      <c r="F21" s="1">
        <v>8.9099999999999999E-2</v>
      </c>
      <c r="G21" s="1">
        <v>33</v>
      </c>
      <c r="H21" s="1">
        <v>35</v>
      </c>
      <c r="I21" s="1">
        <v>1516</v>
      </c>
      <c r="J21" s="1">
        <v>6596</v>
      </c>
      <c r="K21" s="1">
        <v>72466</v>
      </c>
      <c r="L21" s="1">
        <v>55695</v>
      </c>
      <c r="M21" s="1">
        <v>55695</v>
      </c>
      <c r="N21">
        <v>16170</v>
      </c>
      <c r="O21">
        <v>0.92520000000000002</v>
      </c>
      <c r="P21" s="1">
        <v>0.95620000000000005</v>
      </c>
      <c r="Q21">
        <v>0.97589999999999999</v>
      </c>
      <c r="R21">
        <v>93115</v>
      </c>
      <c r="S21">
        <v>61558</v>
      </c>
      <c r="T21">
        <v>151838</v>
      </c>
      <c r="U21">
        <v>77260</v>
      </c>
      <c r="V21">
        <v>12582</v>
      </c>
      <c r="X21" s="1">
        <v>0.87439999999999996</v>
      </c>
      <c r="Y21" s="1">
        <v>2</v>
      </c>
      <c r="Z21" s="1">
        <v>10366</v>
      </c>
      <c r="AA21" s="1" t="s">
        <v>140</v>
      </c>
      <c r="AB21" s="1" t="s">
        <v>140</v>
      </c>
      <c r="AC21" s="1" t="s">
        <v>140</v>
      </c>
      <c r="AD21" s="1">
        <v>1260</v>
      </c>
      <c r="AE21" s="1">
        <v>1</v>
      </c>
      <c r="AF21" s="1" t="s">
        <v>140</v>
      </c>
      <c r="AG21" s="1" t="s">
        <v>140</v>
      </c>
      <c r="AH21" s="1" t="s">
        <v>140</v>
      </c>
      <c r="AI21" s="1">
        <v>2.7000000000000001E-3</v>
      </c>
      <c r="AJ21" s="1">
        <v>67569</v>
      </c>
      <c r="AK21" s="1" t="s">
        <v>140</v>
      </c>
      <c r="AN21">
        <v>12582</v>
      </c>
    </row>
    <row r="22" spans="1:40">
      <c r="A22" s="1">
        <v>2015</v>
      </c>
      <c r="B22" s="1" t="s">
        <v>122</v>
      </c>
      <c r="C22" t="s">
        <v>147</v>
      </c>
      <c r="D22" s="1">
        <v>4</v>
      </c>
      <c r="E22" s="1">
        <v>5</v>
      </c>
      <c r="F22" s="1">
        <v>0.11409999999999999</v>
      </c>
      <c r="G22" s="1">
        <v>31</v>
      </c>
      <c r="H22" s="1">
        <v>34</v>
      </c>
      <c r="I22" s="1">
        <v>1454</v>
      </c>
      <c r="J22" s="1">
        <v>6480</v>
      </c>
      <c r="K22" s="1">
        <v>61748</v>
      </c>
      <c r="L22" s="1">
        <v>47243</v>
      </c>
      <c r="M22" s="1">
        <v>47243</v>
      </c>
      <c r="N22" s="1">
        <v>14904</v>
      </c>
      <c r="O22" s="1">
        <v>0.94469999999999998</v>
      </c>
      <c r="P22" s="1">
        <v>0.94850000000000001</v>
      </c>
      <c r="Q22" s="1">
        <v>0.97230000000000005</v>
      </c>
      <c r="R22" s="1">
        <v>84400</v>
      </c>
      <c r="S22" s="1">
        <v>53300</v>
      </c>
      <c r="T22" s="1">
        <v>134500</v>
      </c>
      <c r="U22" s="1">
        <v>76300</v>
      </c>
      <c r="V22" s="1">
        <v>7000</v>
      </c>
      <c r="W22" s="1"/>
      <c r="X22" s="1">
        <v>0.87129999999999996</v>
      </c>
      <c r="Y22" s="1">
        <v>2</v>
      </c>
      <c r="Z22" s="1">
        <v>9230</v>
      </c>
      <c r="AA22" s="1" t="s">
        <v>140</v>
      </c>
      <c r="AB22" s="1" t="s">
        <v>140</v>
      </c>
      <c r="AC22" s="1" t="s">
        <v>140</v>
      </c>
      <c r="AD22" s="1">
        <v>1260</v>
      </c>
      <c r="AE22" s="1">
        <v>1</v>
      </c>
      <c r="AF22" s="1" t="s">
        <v>140</v>
      </c>
      <c r="AG22" s="1" t="s">
        <v>140</v>
      </c>
      <c r="AH22" s="1" t="s">
        <v>140</v>
      </c>
      <c r="AI22" s="1">
        <v>1.4E-3</v>
      </c>
      <c r="AJ22" s="1">
        <v>50756</v>
      </c>
      <c r="AK22" s="1" t="s">
        <v>140</v>
      </c>
      <c r="AN22" s="1">
        <v>7000</v>
      </c>
    </row>
    <row r="23" spans="1:40">
      <c r="A23">
        <v>2022</v>
      </c>
      <c r="B23" t="s">
        <v>124</v>
      </c>
      <c r="C23" t="s">
        <v>143</v>
      </c>
      <c r="D23" s="1">
        <v>4</v>
      </c>
      <c r="E23" s="1">
        <v>2</v>
      </c>
      <c r="F23" s="1">
        <v>0.14360000000000001</v>
      </c>
      <c r="G23" s="1">
        <v>31</v>
      </c>
      <c r="H23" s="1">
        <v>35</v>
      </c>
      <c r="I23" s="1">
        <v>1473</v>
      </c>
      <c r="J23" s="1">
        <v>7141</v>
      </c>
      <c r="K23" s="1">
        <v>73840</v>
      </c>
      <c r="L23" s="1">
        <v>56058</v>
      </c>
      <c r="M23" s="1">
        <v>56058</v>
      </c>
      <c r="N23">
        <v>15798</v>
      </c>
      <c r="O23">
        <v>0.48149999999999998</v>
      </c>
      <c r="P23" s="1">
        <v>0.94910000000000005</v>
      </c>
      <c r="Q23">
        <v>0.96789999999999998</v>
      </c>
      <c r="R23">
        <v>96375</v>
      </c>
      <c r="S23">
        <v>61372</v>
      </c>
      <c r="T23">
        <v>147685</v>
      </c>
      <c r="U23">
        <v>71107</v>
      </c>
      <c r="V23">
        <v>16500</v>
      </c>
      <c r="W23">
        <v>164.94538399999999</v>
      </c>
      <c r="X23" s="1">
        <v>0.90759999999999996</v>
      </c>
      <c r="Y23" s="1">
        <v>2</v>
      </c>
      <c r="Z23" s="1">
        <v>12080</v>
      </c>
      <c r="AA23" s="1" t="s">
        <v>144</v>
      </c>
      <c r="AB23" s="1">
        <v>0.96509999999999996</v>
      </c>
      <c r="AC23" s="1">
        <v>0.90090000000000003</v>
      </c>
      <c r="AD23" s="1">
        <v>1200</v>
      </c>
      <c r="AE23" s="1">
        <v>1</v>
      </c>
      <c r="AF23" s="1">
        <v>0.58450000000000002</v>
      </c>
      <c r="AG23" s="1">
        <v>15387.5</v>
      </c>
      <c r="AH23" s="1">
        <v>37078</v>
      </c>
      <c r="AI23" s="1">
        <v>2.1399999999999999E-2</v>
      </c>
      <c r="AJ23" s="1">
        <v>31693</v>
      </c>
      <c r="AK23" s="1">
        <v>0.94520000000000004</v>
      </c>
      <c r="AL23">
        <v>945000</v>
      </c>
      <c r="AM23">
        <v>2027000</v>
      </c>
      <c r="AN23">
        <v>16500</v>
      </c>
    </row>
    <row r="24" spans="1:40">
      <c r="A24">
        <v>2019</v>
      </c>
      <c r="B24" t="s">
        <v>124</v>
      </c>
      <c r="C24" t="s">
        <v>143</v>
      </c>
      <c r="D24" s="1">
        <v>4</v>
      </c>
      <c r="E24" s="1">
        <v>2</v>
      </c>
      <c r="F24" s="1">
        <v>0.1452</v>
      </c>
      <c r="G24" s="1">
        <v>31</v>
      </c>
      <c r="H24" s="1">
        <v>34</v>
      </c>
      <c r="I24" s="1">
        <v>1456</v>
      </c>
      <c r="J24" s="1">
        <v>7089</v>
      </c>
      <c r="K24" s="1">
        <v>71580</v>
      </c>
      <c r="L24" s="1">
        <v>54104</v>
      </c>
      <c r="M24" s="1">
        <v>54104</v>
      </c>
      <c r="N24">
        <v>15382</v>
      </c>
      <c r="O24">
        <v>0.48049999999999998</v>
      </c>
      <c r="P24" s="1">
        <v>0.94130000000000003</v>
      </c>
      <c r="Q24">
        <v>0.96240000000000003</v>
      </c>
      <c r="R24">
        <v>96375</v>
      </c>
      <c r="S24">
        <v>61372</v>
      </c>
      <c r="T24">
        <v>147685</v>
      </c>
      <c r="U24">
        <v>71107</v>
      </c>
      <c r="V24">
        <v>16421</v>
      </c>
      <c r="X24" s="1">
        <v>0.89400000000000002</v>
      </c>
      <c r="Y24" s="1">
        <v>2</v>
      </c>
      <c r="Z24" s="1">
        <v>11745</v>
      </c>
      <c r="AA24" s="1" t="s">
        <v>140</v>
      </c>
      <c r="AB24" s="1" t="s">
        <v>140</v>
      </c>
      <c r="AC24" s="1" t="s">
        <v>140</v>
      </c>
      <c r="AD24" s="1">
        <v>1200</v>
      </c>
      <c r="AE24" s="1">
        <v>1</v>
      </c>
      <c r="AF24" s="1" t="s">
        <v>140</v>
      </c>
      <c r="AG24" s="1" t="s">
        <v>140</v>
      </c>
      <c r="AH24" s="1" t="s">
        <v>140</v>
      </c>
      <c r="AI24" s="1">
        <v>1.9300000000000001E-2</v>
      </c>
      <c r="AJ24" s="1">
        <v>31142</v>
      </c>
      <c r="AK24" s="1" t="s">
        <v>140</v>
      </c>
      <c r="AN24">
        <v>16421</v>
      </c>
    </row>
    <row r="25" spans="1:40">
      <c r="A25" s="1">
        <v>2015</v>
      </c>
      <c r="B25" s="1" t="s">
        <v>124</v>
      </c>
      <c r="C25" t="s">
        <v>143</v>
      </c>
      <c r="D25" s="1">
        <v>4</v>
      </c>
      <c r="E25" s="1">
        <v>2</v>
      </c>
      <c r="F25" s="1">
        <v>0.17349999999999999</v>
      </c>
      <c r="G25" s="1">
        <v>30</v>
      </c>
      <c r="H25" s="1">
        <v>33</v>
      </c>
      <c r="I25" s="1">
        <v>1414</v>
      </c>
      <c r="J25" s="1">
        <v>7211</v>
      </c>
      <c r="K25" s="1">
        <v>62179</v>
      </c>
      <c r="L25" s="1">
        <v>46744</v>
      </c>
      <c r="M25" s="1">
        <v>46744</v>
      </c>
      <c r="N25" s="1">
        <v>13322</v>
      </c>
      <c r="O25" s="1">
        <v>0.51700000000000002</v>
      </c>
      <c r="P25" s="1">
        <v>0.94910000000000005</v>
      </c>
      <c r="Q25" s="1">
        <v>0.96299999999999997</v>
      </c>
      <c r="R25" s="1">
        <v>93500</v>
      </c>
      <c r="S25" s="1">
        <v>58500</v>
      </c>
      <c r="T25" s="1">
        <v>156500</v>
      </c>
      <c r="U25" s="1">
        <v>65200</v>
      </c>
      <c r="V25" s="1">
        <v>16164</v>
      </c>
      <c r="W25" s="1"/>
      <c r="X25" s="1">
        <v>0.91020000000000001</v>
      </c>
      <c r="Y25" s="1">
        <v>2</v>
      </c>
      <c r="Z25" s="1">
        <v>10263</v>
      </c>
      <c r="AA25" s="1" t="s">
        <v>140</v>
      </c>
      <c r="AB25" s="1" t="s">
        <v>140</v>
      </c>
      <c r="AC25" s="1" t="s">
        <v>140</v>
      </c>
      <c r="AD25" s="1">
        <v>1200</v>
      </c>
      <c r="AE25" s="1">
        <v>1</v>
      </c>
      <c r="AF25" s="1" t="s">
        <v>140</v>
      </c>
      <c r="AG25" s="1" t="s">
        <v>140</v>
      </c>
      <c r="AH25" s="1" t="s">
        <v>140</v>
      </c>
      <c r="AI25" s="1">
        <v>2.9100000000000001E-2</v>
      </c>
      <c r="AJ25" s="1">
        <v>31102</v>
      </c>
      <c r="AK25" s="1" t="s">
        <v>140</v>
      </c>
      <c r="AN25" s="1">
        <v>16164</v>
      </c>
    </row>
    <row r="26" spans="1:40">
      <c r="A26">
        <v>2022</v>
      </c>
      <c r="B26" t="s">
        <v>126</v>
      </c>
      <c r="C26" t="s">
        <v>141</v>
      </c>
      <c r="D26" s="1">
        <v>4</v>
      </c>
      <c r="E26" s="1">
        <v>1</v>
      </c>
      <c r="F26" s="1">
        <v>4.6399999999999997E-2</v>
      </c>
      <c r="G26" s="1">
        <v>33</v>
      </c>
      <c r="H26" s="1">
        <v>35</v>
      </c>
      <c r="I26" s="1">
        <v>1517</v>
      </c>
      <c r="J26" s="1">
        <v>7547</v>
      </c>
      <c r="K26" s="1">
        <v>73485</v>
      </c>
      <c r="L26" s="1">
        <v>51925</v>
      </c>
      <c r="M26" s="1">
        <v>51925</v>
      </c>
      <c r="N26">
        <v>20988</v>
      </c>
      <c r="O26">
        <v>0.86199999999999999</v>
      </c>
      <c r="P26" s="1">
        <v>0.97099999999999997</v>
      </c>
      <c r="Q26">
        <v>0.97219999999999995</v>
      </c>
      <c r="R26">
        <v>84918</v>
      </c>
      <c r="S26">
        <v>56301</v>
      </c>
      <c r="T26">
        <v>153746</v>
      </c>
      <c r="U26">
        <v>77816</v>
      </c>
      <c r="V26">
        <v>12665</v>
      </c>
      <c r="W26">
        <v>126.6080781</v>
      </c>
      <c r="X26" s="1">
        <v>0.84760000000000002</v>
      </c>
      <c r="Y26" s="1">
        <v>2</v>
      </c>
      <c r="Z26" s="1">
        <v>21592</v>
      </c>
      <c r="AA26" s="1" t="s">
        <v>142</v>
      </c>
      <c r="AB26" s="1">
        <v>0.98170000000000002</v>
      </c>
      <c r="AC26" s="1">
        <v>0.85729999999999995</v>
      </c>
      <c r="AD26" s="1">
        <v>1000</v>
      </c>
      <c r="AE26" s="1">
        <v>1</v>
      </c>
      <c r="AF26" s="1">
        <v>0.58450000000000002</v>
      </c>
      <c r="AG26" s="1">
        <v>15387.5</v>
      </c>
      <c r="AH26" s="1">
        <v>37078</v>
      </c>
      <c r="AI26" s="1">
        <v>7.4499999999999997E-2</v>
      </c>
      <c r="AJ26" s="1">
        <v>46272</v>
      </c>
      <c r="AK26" s="1">
        <v>0.97399999999999998</v>
      </c>
      <c r="AL26">
        <v>906000</v>
      </c>
      <c r="AM26">
        <v>1859000</v>
      </c>
      <c r="AN26">
        <v>12665</v>
      </c>
    </row>
    <row r="27" spans="1:40">
      <c r="A27">
        <v>2019</v>
      </c>
      <c r="B27" t="s">
        <v>126</v>
      </c>
      <c r="C27" t="s">
        <v>141</v>
      </c>
      <c r="D27" s="1">
        <v>4</v>
      </c>
      <c r="E27" s="1">
        <v>1</v>
      </c>
      <c r="F27" s="1">
        <v>4.7300000000000002E-2</v>
      </c>
      <c r="G27" s="1">
        <v>33</v>
      </c>
      <c r="H27" s="1">
        <v>35</v>
      </c>
      <c r="I27" s="1">
        <v>1520</v>
      </c>
      <c r="J27" s="1">
        <v>7582</v>
      </c>
      <c r="K27" s="1">
        <v>71135</v>
      </c>
      <c r="L27" s="1">
        <v>50420</v>
      </c>
      <c r="M27" s="1">
        <v>50420</v>
      </c>
      <c r="N27">
        <v>20483</v>
      </c>
      <c r="O27">
        <v>0.86539999999999995</v>
      </c>
      <c r="P27" s="1">
        <v>0.97709999999999997</v>
      </c>
      <c r="Q27">
        <v>0.99109999999999998</v>
      </c>
      <c r="R27">
        <v>84918</v>
      </c>
      <c r="S27">
        <v>56301</v>
      </c>
      <c r="T27">
        <v>153746</v>
      </c>
      <c r="U27">
        <v>77816</v>
      </c>
      <c r="V27">
        <v>13750</v>
      </c>
      <c r="X27" s="1">
        <v>0.86699999999999999</v>
      </c>
      <c r="Y27" s="1">
        <v>2</v>
      </c>
      <c r="Z27" s="1">
        <v>21616</v>
      </c>
      <c r="AA27" s="1" t="s">
        <v>140</v>
      </c>
      <c r="AB27" s="1" t="s">
        <v>140</v>
      </c>
      <c r="AC27" s="1" t="s">
        <v>140</v>
      </c>
      <c r="AD27" s="1">
        <v>1000</v>
      </c>
      <c r="AE27" s="1">
        <v>1</v>
      </c>
      <c r="AF27" s="1" t="s">
        <v>140</v>
      </c>
      <c r="AG27" s="1" t="s">
        <v>140</v>
      </c>
      <c r="AH27" s="1" t="s">
        <v>140</v>
      </c>
      <c r="AI27" s="1">
        <v>7.9399999999999998E-2</v>
      </c>
      <c r="AJ27" s="1">
        <v>45799</v>
      </c>
      <c r="AK27" s="1" t="s">
        <v>140</v>
      </c>
      <c r="AN27">
        <v>13750</v>
      </c>
    </row>
    <row r="28" spans="1:40">
      <c r="A28" s="1">
        <v>2015</v>
      </c>
      <c r="B28" s="1" t="s">
        <v>126</v>
      </c>
      <c r="C28" t="s">
        <v>141</v>
      </c>
      <c r="D28" s="1">
        <v>4</v>
      </c>
      <c r="E28" s="1">
        <v>1</v>
      </c>
      <c r="F28" s="1">
        <v>5.96E-2</v>
      </c>
      <c r="G28" s="1">
        <v>32</v>
      </c>
      <c r="H28" s="1">
        <v>35</v>
      </c>
      <c r="I28" s="1">
        <v>1501</v>
      </c>
      <c r="J28" s="1">
        <v>7236</v>
      </c>
      <c r="K28" s="1">
        <v>59950</v>
      </c>
      <c r="L28" s="1">
        <v>43938</v>
      </c>
      <c r="M28" s="1">
        <v>43938</v>
      </c>
      <c r="N28" s="1">
        <v>18676</v>
      </c>
      <c r="O28" s="1">
        <v>0.86529999999999996</v>
      </c>
      <c r="P28" s="1">
        <v>0.97519999999999996</v>
      </c>
      <c r="Q28" s="1">
        <v>0.97829999999999995</v>
      </c>
      <c r="R28" s="1">
        <v>89700</v>
      </c>
      <c r="S28" s="1">
        <v>55000</v>
      </c>
      <c r="T28" s="1">
        <v>166800</v>
      </c>
      <c r="U28" s="1">
        <v>70300</v>
      </c>
      <c r="V28" s="1">
        <v>6500</v>
      </c>
      <c r="W28" s="1"/>
      <c r="X28" s="1">
        <v>0.85750000000000004</v>
      </c>
      <c r="Y28" s="1">
        <v>2</v>
      </c>
      <c r="Z28" s="1">
        <v>18453</v>
      </c>
      <c r="AA28" s="1" t="s">
        <v>140</v>
      </c>
      <c r="AB28" s="1" t="s">
        <v>140</v>
      </c>
      <c r="AC28" s="1" t="s">
        <v>140</v>
      </c>
      <c r="AD28" s="1">
        <v>1000</v>
      </c>
      <c r="AE28" s="1">
        <v>1</v>
      </c>
      <c r="AF28" s="1" t="s">
        <v>140</v>
      </c>
      <c r="AG28" s="1" t="s">
        <v>140</v>
      </c>
      <c r="AH28" s="1" t="s">
        <v>140</v>
      </c>
      <c r="AI28" s="1">
        <v>0.05</v>
      </c>
      <c r="AJ28" s="1">
        <v>49500</v>
      </c>
      <c r="AK28" s="1" t="s">
        <v>140</v>
      </c>
      <c r="AN28" s="1">
        <v>6500</v>
      </c>
    </row>
    <row r="29" spans="1:40">
      <c r="A29">
        <v>2022</v>
      </c>
      <c r="B29" t="s">
        <v>125</v>
      </c>
      <c r="C29" t="s">
        <v>145</v>
      </c>
      <c r="D29" s="1">
        <v>3</v>
      </c>
      <c r="E29" s="1">
        <v>8</v>
      </c>
      <c r="F29" s="1">
        <v>0.13669999999999999</v>
      </c>
      <c r="G29" s="1">
        <v>33</v>
      </c>
      <c r="H29" s="1">
        <v>35</v>
      </c>
      <c r="I29" s="1">
        <v>1526</v>
      </c>
      <c r="J29" s="1">
        <v>893</v>
      </c>
      <c r="K29" s="1">
        <v>76953</v>
      </c>
      <c r="L29" s="1">
        <v>58660</v>
      </c>
      <c r="M29" s="1">
        <v>58660</v>
      </c>
      <c r="N29">
        <v>14397</v>
      </c>
      <c r="O29">
        <v>0.8992</v>
      </c>
      <c r="P29" s="1">
        <v>0.91669999999999996</v>
      </c>
      <c r="Q29">
        <v>0.97440000000000004</v>
      </c>
      <c r="R29">
        <v>108988</v>
      </c>
      <c r="S29">
        <v>69466</v>
      </c>
      <c r="T29">
        <v>173725</v>
      </c>
      <c r="U29">
        <v>112059</v>
      </c>
      <c r="V29">
        <v>22089</v>
      </c>
      <c r="W29">
        <v>220.81688410000001</v>
      </c>
      <c r="X29" s="1">
        <v>0.85650000000000004</v>
      </c>
      <c r="Y29" s="1">
        <v>2</v>
      </c>
      <c r="AA29" s="1" t="s">
        <v>146</v>
      </c>
      <c r="AB29" s="1">
        <v>0.97160000000000002</v>
      </c>
      <c r="AC29" s="1">
        <v>0.85509999999999997</v>
      </c>
      <c r="AD29" s="1">
        <v>800</v>
      </c>
      <c r="AE29" s="1">
        <v>1</v>
      </c>
      <c r="AF29" s="1">
        <v>0.58450000000000002</v>
      </c>
      <c r="AG29" s="1">
        <v>15387.5</v>
      </c>
      <c r="AH29" s="1">
        <v>37078</v>
      </c>
      <c r="AI29" s="1">
        <v>1.1000000000000001E-3</v>
      </c>
      <c r="AJ29" s="1">
        <v>34419</v>
      </c>
      <c r="AK29" s="1">
        <v>0.91790000000000005</v>
      </c>
      <c r="AL29">
        <v>1147000</v>
      </c>
      <c r="AM29">
        <v>2370000</v>
      </c>
      <c r="AN29">
        <v>22089</v>
      </c>
    </row>
    <row r="30" spans="1:40">
      <c r="A30">
        <v>2019</v>
      </c>
      <c r="B30" t="s">
        <v>125</v>
      </c>
      <c r="C30" t="s">
        <v>145</v>
      </c>
      <c r="D30" s="1">
        <v>3</v>
      </c>
      <c r="E30" s="1">
        <v>8</v>
      </c>
      <c r="F30" s="1">
        <v>0.14480000000000001</v>
      </c>
      <c r="G30" s="1">
        <v>34</v>
      </c>
      <c r="H30" s="1">
        <v>35</v>
      </c>
      <c r="I30" s="1">
        <v>1531</v>
      </c>
      <c r="J30" s="1">
        <v>886</v>
      </c>
      <c r="K30" s="1">
        <v>74428</v>
      </c>
      <c r="L30" s="1">
        <v>56620</v>
      </c>
      <c r="M30" s="1">
        <v>56620</v>
      </c>
      <c r="N30">
        <v>13671</v>
      </c>
      <c r="O30">
        <v>0.85940000000000005</v>
      </c>
      <c r="P30" s="1">
        <v>0.91920000000000002</v>
      </c>
      <c r="Q30">
        <v>0.96879999999999999</v>
      </c>
      <c r="R30">
        <v>108988</v>
      </c>
      <c r="S30">
        <v>69466</v>
      </c>
      <c r="T30">
        <v>173725</v>
      </c>
      <c r="U30">
        <v>112059</v>
      </c>
      <c r="V30">
        <v>22108</v>
      </c>
      <c r="X30" s="1">
        <v>0.85350000000000004</v>
      </c>
      <c r="Y30" s="1">
        <v>2</v>
      </c>
      <c r="AA30" s="1" t="s">
        <v>140</v>
      </c>
      <c r="AB30" s="1" t="s">
        <v>140</v>
      </c>
      <c r="AC30" s="1" t="s">
        <v>140</v>
      </c>
      <c r="AD30" s="1">
        <v>800</v>
      </c>
      <c r="AE30" s="1">
        <v>1</v>
      </c>
      <c r="AF30" s="1" t="s">
        <v>140</v>
      </c>
      <c r="AG30" s="1" t="s">
        <v>140</v>
      </c>
      <c r="AH30" s="1" t="s">
        <v>140</v>
      </c>
      <c r="AI30" s="1">
        <v>2.3E-3</v>
      </c>
      <c r="AJ30" s="1">
        <v>33007</v>
      </c>
      <c r="AK30" s="1" t="s">
        <v>140</v>
      </c>
      <c r="AN30">
        <v>22108</v>
      </c>
    </row>
    <row r="31" spans="1:40">
      <c r="A31" s="1">
        <v>2015</v>
      </c>
      <c r="B31" s="1" t="s">
        <v>125</v>
      </c>
      <c r="C31" t="s">
        <v>145</v>
      </c>
      <c r="D31" s="1">
        <v>3</v>
      </c>
      <c r="E31" s="1">
        <v>8</v>
      </c>
      <c r="F31" s="1">
        <v>0.14249999999999999</v>
      </c>
      <c r="G31" s="1">
        <v>33</v>
      </c>
      <c r="H31" s="1">
        <v>35</v>
      </c>
      <c r="I31" s="1">
        <v>1500</v>
      </c>
      <c r="J31" s="1">
        <v>802</v>
      </c>
      <c r="K31" s="1">
        <v>63860</v>
      </c>
      <c r="L31" s="1">
        <v>48594</v>
      </c>
      <c r="M31" s="1">
        <v>48594</v>
      </c>
      <c r="N31" s="1">
        <v>12765</v>
      </c>
      <c r="O31" s="1">
        <v>0.87960000000000005</v>
      </c>
      <c r="P31" s="1">
        <v>0.90100000000000002</v>
      </c>
      <c r="Q31" s="1">
        <v>0.9677</v>
      </c>
      <c r="R31" s="1">
        <v>88800</v>
      </c>
      <c r="S31" s="1">
        <v>51600</v>
      </c>
      <c r="T31" s="1">
        <v>117900</v>
      </c>
      <c r="U31" s="1">
        <v>72500</v>
      </c>
      <c r="V31" s="1">
        <v>25123</v>
      </c>
      <c r="W31" s="1"/>
      <c r="X31" s="1">
        <v>0.84650000000000003</v>
      </c>
      <c r="Y31" s="1">
        <v>2</v>
      </c>
      <c r="AA31" s="1" t="s">
        <v>140</v>
      </c>
      <c r="AB31" s="1" t="s">
        <v>140</v>
      </c>
      <c r="AC31" s="1" t="s">
        <v>140</v>
      </c>
      <c r="AD31" s="1">
        <v>800</v>
      </c>
      <c r="AE31" s="1">
        <v>1</v>
      </c>
      <c r="AF31" s="1" t="s">
        <v>140</v>
      </c>
      <c r="AG31" s="1" t="s">
        <v>140</v>
      </c>
      <c r="AH31" s="1" t="s">
        <v>140</v>
      </c>
      <c r="AI31" s="1">
        <v>2.5000000000000001E-3</v>
      </c>
      <c r="AJ31" s="1">
        <v>30078</v>
      </c>
      <c r="AK31" s="1" t="s">
        <v>140</v>
      </c>
      <c r="AN31" s="1">
        <v>25123</v>
      </c>
    </row>
    <row r="32" spans="1:40">
      <c r="A32">
        <v>2022</v>
      </c>
      <c r="B32" t="s">
        <v>123</v>
      </c>
      <c r="C32" t="s">
        <v>143</v>
      </c>
      <c r="D32" s="1">
        <v>4</v>
      </c>
      <c r="E32" s="1">
        <v>2</v>
      </c>
      <c r="F32" s="1">
        <v>0.32100000000000001</v>
      </c>
      <c r="G32" s="1">
        <v>29</v>
      </c>
      <c r="H32" s="1">
        <v>33</v>
      </c>
      <c r="I32" s="1">
        <v>1380</v>
      </c>
      <c r="J32" s="1">
        <v>5164</v>
      </c>
      <c r="K32" s="1">
        <v>68383</v>
      </c>
      <c r="L32" s="1">
        <v>55240</v>
      </c>
      <c r="M32" s="1">
        <v>55240</v>
      </c>
      <c r="N32">
        <v>13763</v>
      </c>
      <c r="O32">
        <v>0.83919999999999995</v>
      </c>
      <c r="P32" s="1">
        <v>0.89810000000000001</v>
      </c>
      <c r="Q32">
        <v>0.93489999999999995</v>
      </c>
      <c r="R32">
        <v>95033</v>
      </c>
      <c r="S32">
        <v>65644</v>
      </c>
      <c r="T32">
        <v>134075</v>
      </c>
      <c r="U32">
        <v>79832</v>
      </c>
      <c r="V32">
        <v>23000</v>
      </c>
      <c r="W32">
        <v>229.92386859999999</v>
      </c>
      <c r="X32" s="1">
        <v>0.80030000000000001</v>
      </c>
      <c r="Y32" s="1">
        <v>2</v>
      </c>
      <c r="Z32" s="1">
        <v>1775</v>
      </c>
      <c r="AA32" s="1" t="s">
        <v>144</v>
      </c>
      <c r="AB32" s="1">
        <v>0.93779999999999997</v>
      </c>
      <c r="AC32" s="1">
        <v>0.7621</v>
      </c>
      <c r="AD32" s="1">
        <v>1000</v>
      </c>
      <c r="AE32" s="1">
        <v>1</v>
      </c>
      <c r="AF32" s="1">
        <v>0.58450000000000002</v>
      </c>
      <c r="AG32" s="1">
        <v>15387.5</v>
      </c>
      <c r="AH32" s="1">
        <v>37078</v>
      </c>
      <c r="AI32" s="1">
        <v>1.2800000000000001E-2</v>
      </c>
      <c r="AJ32" s="1">
        <v>24995</v>
      </c>
      <c r="AK32" s="1">
        <v>0.88600000000000001</v>
      </c>
      <c r="AL32">
        <v>952000</v>
      </c>
      <c r="AM32">
        <v>2019000</v>
      </c>
      <c r="AN32">
        <v>23000</v>
      </c>
    </row>
    <row r="33" spans="1:40">
      <c r="A33">
        <v>2019</v>
      </c>
      <c r="B33" t="s">
        <v>123</v>
      </c>
      <c r="C33" t="s">
        <v>143</v>
      </c>
      <c r="D33" s="1">
        <v>4</v>
      </c>
      <c r="E33" s="1">
        <v>2</v>
      </c>
      <c r="F33" s="1">
        <v>0.2233</v>
      </c>
      <c r="G33" s="1">
        <v>29</v>
      </c>
      <c r="H33" s="1">
        <v>33</v>
      </c>
      <c r="I33" s="1">
        <v>1380</v>
      </c>
      <c r="J33" s="1">
        <v>5030</v>
      </c>
      <c r="K33" s="1">
        <v>65652</v>
      </c>
      <c r="L33" s="1">
        <v>52930</v>
      </c>
      <c r="M33" s="1">
        <v>52930</v>
      </c>
      <c r="N33">
        <v>13517</v>
      </c>
      <c r="O33">
        <v>0.82699999999999996</v>
      </c>
      <c r="P33" s="1">
        <v>0.87419999999999998</v>
      </c>
      <c r="Q33">
        <v>0.94079999999999997</v>
      </c>
      <c r="R33">
        <v>95033</v>
      </c>
      <c r="S33">
        <v>65644</v>
      </c>
      <c r="T33">
        <v>134075</v>
      </c>
      <c r="U33">
        <v>79832</v>
      </c>
      <c r="V33">
        <v>23250</v>
      </c>
      <c r="X33" s="1">
        <v>0.72450000000000003</v>
      </c>
      <c r="Y33" s="1">
        <v>2</v>
      </c>
      <c r="Z33" s="1">
        <v>1802</v>
      </c>
      <c r="AA33" s="1" t="s">
        <v>140</v>
      </c>
      <c r="AB33" s="1" t="s">
        <v>140</v>
      </c>
      <c r="AC33" s="1" t="s">
        <v>140</v>
      </c>
      <c r="AD33" s="1">
        <v>1000</v>
      </c>
      <c r="AE33" s="1">
        <v>1</v>
      </c>
      <c r="AF33" s="1" t="s">
        <v>140</v>
      </c>
      <c r="AG33" s="1" t="s">
        <v>140</v>
      </c>
      <c r="AH33" s="1" t="s">
        <v>140</v>
      </c>
      <c r="AI33" s="1">
        <v>1.15E-2</v>
      </c>
      <c r="AJ33" s="1">
        <v>23519</v>
      </c>
      <c r="AK33" s="1" t="s">
        <v>140</v>
      </c>
      <c r="AN33">
        <v>23250</v>
      </c>
    </row>
    <row r="34" spans="1:40">
      <c r="A34" s="1">
        <v>2015</v>
      </c>
      <c r="B34" s="1" t="s">
        <v>123</v>
      </c>
      <c r="C34" t="s">
        <v>143</v>
      </c>
      <c r="D34" s="1">
        <v>4</v>
      </c>
      <c r="E34" s="1">
        <v>2</v>
      </c>
      <c r="F34" s="1">
        <v>0.3427</v>
      </c>
      <c r="G34" s="1">
        <v>28</v>
      </c>
      <c r="H34" s="1">
        <v>32</v>
      </c>
      <c r="I34" s="1">
        <v>1326</v>
      </c>
      <c r="J34" s="1">
        <v>5034</v>
      </c>
      <c r="K34" s="1">
        <v>57043</v>
      </c>
      <c r="L34" s="1">
        <v>44890</v>
      </c>
      <c r="M34" s="1">
        <v>44890</v>
      </c>
      <c r="N34" s="1">
        <v>12676</v>
      </c>
      <c r="O34" s="1">
        <v>0.81610000000000005</v>
      </c>
      <c r="P34" s="1">
        <v>0.87390000000000001</v>
      </c>
      <c r="Q34" s="1">
        <v>0.95579999999999998</v>
      </c>
      <c r="R34" s="1">
        <v>81900</v>
      </c>
      <c r="S34" s="1">
        <v>54200</v>
      </c>
      <c r="T34" s="1">
        <v>112600</v>
      </c>
      <c r="U34" s="1">
        <v>66200</v>
      </c>
      <c r="V34" s="1">
        <v>24930</v>
      </c>
      <c r="W34" s="1"/>
      <c r="X34" s="1">
        <v>0.75519999999999998</v>
      </c>
      <c r="Y34" s="1">
        <v>2</v>
      </c>
      <c r="Z34" s="1">
        <v>2057</v>
      </c>
      <c r="AA34" s="1" t="s">
        <v>140</v>
      </c>
      <c r="AB34" s="1" t="s">
        <v>140</v>
      </c>
      <c r="AC34" s="1" t="s">
        <v>140</v>
      </c>
      <c r="AD34" s="1">
        <v>1000</v>
      </c>
      <c r="AE34" s="1">
        <v>1</v>
      </c>
      <c r="AF34" s="1" t="s">
        <v>140</v>
      </c>
      <c r="AG34" s="1" t="s">
        <v>140</v>
      </c>
      <c r="AH34" s="1" t="s">
        <v>140</v>
      </c>
      <c r="AI34" s="1">
        <v>1.41E-2</v>
      </c>
      <c r="AJ34" s="1">
        <v>20469</v>
      </c>
      <c r="AK34" s="1" t="s">
        <v>140</v>
      </c>
      <c r="AN34" s="1">
        <v>24930</v>
      </c>
    </row>
    <row r="35" spans="1:40">
      <c r="A35">
        <v>2022</v>
      </c>
      <c r="B35" t="s">
        <v>121</v>
      </c>
      <c r="C35" t="s">
        <v>141</v>
      </c>
      <c r="D35" s="1">
        <v>4</v>
      </c>
      <c r="E35" s="1">
        <v>1</v>
      </c>
      <c r="F35" s="1">
        <v>0.91459999999999997</v>
      </c>
      <c r="G35" s="1">
        <v>19</v>
      </c>
      <c r="H35" s="1">
        <v>24</v>
      </c>
      <c r="I35" s="1">
        <v>1100</v>
      </c>
      <c r="J35" s="1">
        <v>1654</v>
      </c>
      <c r="K35" s="1">
        <v>27858</v>
      </c>
      <c r="L35" s="1">
        <v>10018</v>
      </c>
      <c r="M35" s="1">
        <v>25752</v>
      </c>
      <c r="N35">
        <v>8928</v>
      </c>
      <c r="O35">
        <v>0.5867</v>
      </c>
      <c r="P35" s="1">
        <v>0.76290000000000002</v>
      </c>
      <c r="Q35">
        <v>0.86719999999999997</v>
      </c>
      <c r="R35">
        <v>91668</v>
      </c>
      <c r="S35">
        <v>68187</v>
      </c>
      <c r="T35">
        <v>129421</v>
      </c>
      <c r="U35">
        <v>79354</v>
      </c>
      <c r="V35">
        <v>26000</v>
      </c>
      <c r="W35">
        <v>259.91393840000001</v>
      </c>
      <c r="X35" s="1">
        <v>0.63219999999999998</v>
      </c>
      <c r="Y35" s="1">
        <v>2</v>
      </c>
      <c r="Z35" s="1">
        <v>97</v>
      </c>
      <c r="AA35" s="1" t="s">
        <v>142</v>
      </c>
      <c r="AB35" s="1">
        <v>0.86329999999999996</v>
      </c>
      <c r="AC35" s="1">
        <v>0.59550000000000003</v>
      </c>
      <c r="AD35" s="1">
        <v>1500</v>
      </c>
      <c r="AE35" s="1">
        <v>1</v>
      </c>
      <c r="AF35" s="1">
        <v>0.58450000000000002</v>
      </c>
      <c r="AG35" s="1">
        <v>15387.5</v>
      </c>
      <c r="AH35" s="1">
        <v>37078</v>
      </c>
      <c r="AI35" s="1">
        <v>2.3E-2</v>
      </c>
      <c r="AJ35" s="1">
        <v>9687</v>
      </c>
      <c r="AK35" s="1">
        <v>0.74839999999999995</v>
      </c>
      <c r="AL35">
        <v>942000</v>
      </c>
      <c r="AM35">
        <v>1971000</v>
      </c>
      <c r="AN35">
        <v>26000</v>
      </c>
    </row>
    <row r="36" spans="1:40">
      <c r="A36">
        <v>2019</v>
      </c>
      <c r="B36" t="s">
        <v>121</v>
      </c>
      <c r="C36" t="s">
        <v>141</v>
      </c>
      <c r="D36" s="1">
        <v>4</v>
      </c>
      <c r="E36" s="1">
        <v>1</v>
      </c>
      <c r="F36" s="1">
        <v>0.89049999999999996</v>
      </c>
      <c r="G36" s="1">
        <v>20</v>
      </c>
      <c r="H36" s="1">
        <v>26</v>
      </c>
      <c r="I36" s="1">
        <v>1127</v>
      </c>
      <c r="J36" s="1">
        <v>1653</v>
      </c>
      <c r="K36" s="1">
        <v>25659</v>
      </c>
      <c r="L36" s="1">
        <v>9728</v>
      </c>
      <c r="M36" s="1">
        <v>26106</v>
      </c>
      <c r="N36">
        <v>9674</v>
      </c>
      <c r="O36">
        <v>0.62860000000000005</v>
      </c>
      <c r="P36" s="1">
        <v>0.73240000000000005</v>
      </c>
      <c r="Q36">
        <v>0.85929999999999995</v>
      </c>
      <c r="R36">
        <v>91668</v>
      </c>
      <c r="S36">
        <v>68187</v>
      </c>
      <c r="T36">
        <v>129421</v>
      </c>
      <c r="U36">
        <v>79354</v>
      </c>
      <c r="V36">
        <v>26000</v>
      </c>
      <c r="X36" s="1">
        <v>0.55520000000000003</v>
      </c>
      <c r="Y36" s="1">
        <v>2</v>
      </c>
      <c r="Z36" s="1">
        <v>93</v>
      </c>
      <c r="AA36" s="1" t="s">
        <v>140</v>
      </c>
      <c r="AB36" s="1" t="s">
        <v>140</v>
      </c>
      <c r="AC36" s="1" t="s">
        <v>140</v>
      </c>
      <c r="AD36" s="1">
        <v>1500</v>
      </c>
      <c r="AE36" s="1">
        <v>1</v>
      </c>
      <c r="AF36" s="1" t="s">
        <v>140</v>
      </c>
      <c r="AG36" s="1" t="s">
        <v>140</v>
      </c>
      <c r="AH36" s="1" t="s">
        <v>140</v>
      </c>
      <c r="AI36" s="1">
        <v>2.3599999999999999E-2</v>
      </c>
      <c r="AJ36" s="1">
        <v>9161</v>
      </c>
      <c r="AK36" s="1" t="s">
        <v>140</v>
      </c>
      <c r="AN36">
        <v>26000</v>
      </c>
    </row>
    <row r="37" spans="1:40">
      <c r="A37" s="1">
        <v>2015</v>
      </c>
      <c r="B37" s="1" t="s">
        <v>121</v>
      </c>
      <c r="C37" t="s">
        <v>141</v>
      </c>
      <c r="D37" s="1">
        <v>4</v>
      </c>
      <c r="E37" s="1">
        <v>1</v>
      </c>
      <c r="F37" s="1">
        <v>0.61599999999999999</v>
      </c>
      <c r="G37" s="1">
        <v>20</v>
      </c>
      <c r="H37" s="1">
        <v>26</v>
      </c>
      <c r="I37" s="1">
        <v>1105</v>
      </c>
      <c r="J37" s="1">
        <v>1395</v>
      </c>
      <c r="K37" s="1">
        <v>22073</v>
      </c>
      <c r="L37" s="1">
        <v>7250</v>
      </c>
      <c r="M37" s="1">
        <v>22304</v>
      </c>
      <c r="N37" s="1">
        <v>7830</v>
      </c>
      <c r="O37" s="1">
        <v>0.6</v>
      </c>
      <c r="P37" s="1">
        <v>0.70169999999999999</v>
      </c>
      <c r="Q37" s="1">
        <v>0.88859999999999995</v>
      </c>
      <c r="R37" s="1">
        <v>86600</v>
      </c>
      <c r="S37" s="1">
        <v>56900</v>
      </c>
      <c r="T37" s="1">
        <v>124300</v>
      </c>
      <c r="U37" s="1">
        <v>66300</v>
      </c>
      <c r="V37" s="1">
        <v>27000</v>
      </c>
      <c r="W37" s="1"/>
      <c r="X37" s="1">
        <v>0.54920000000000002</v>
      </c>
      <c r="Y37" s="1">
        <v>2</v>
      </c>
      <c r="Z37" s="1">
        <v>96</v>
      </c>
      <c r="AA37" s="1" t="s">
        <v>140</v>
      </c>
      <c r="AB37" s="1" t="s">
        <v>140</v>
      </c>
      <c r="AC37" s="1" t="s">
        <v>140</v>
      </c>
      <c r="AD37" s="1">
        <v>1000</v>
      </c>
      <c r="AE37" s="1">
        <v>1</v>
      </c>
      <c r="AF37" s="1" t="s">
        <v>140</v>
      </c>
      <c r="AG37" s="1" t="s">
        <v>140</v>
      </c>
      <c r="AH37" s="1" t="s">
        <v>140</v>
      </c>
      <c r="AI37" s="1">
        <v>1.5800000000000002E-2</v>
      </c>
      <c r="AJ37" s="1">
        <v>8702</v>
      </c>
      <c r="AK37" s="1" t="s">
        <v>140</v>
      </c>
      <c r="AN37" s="1">
        <v>27000</v>
      </c>
    </row>
    <row r="38" spans="1:40">
      <c r="A38">
        <v>2022</v>
      </c>
      <c r="B38" t="s">
        <v>119</v>
      </c>
      <c r="C38" t="s">
        <v>141</v>
      </c>
      <c r="D38" s="1">
        <v>4</v>
      </c>
      <c r="E38" s="1">
        <v>1</v>
      </c>
      <c r="F38" s="1">
        <v>6.7000000000000004E-2</v>
      </c>
      <c r="G38" s="1">
        <v>34</v>
      </c>
      <c r="H38" s="1">
        <v>36</v>
      </c>
      <c r="I38" s="1">
        <v>1547</v>
      </c>
      <c r="J38" s="1">
        <v>4516</v>
      </c>
      <c r="K38" s="1">
        <v>70240</v>
      </c>
      <c r="L38" s="1">
        <v>53790</v>
      </c>
      <c r="M38" s="1">
        <v>53790</v>
      </c>
      <c r="N38">
        <v>19624</v>
      </c>
      <c r="O38">
        <v>0.98850000000000005</v>
      </c>
      <c r="P38" s="1">
        <v>0.95399999999999996</v>
      </c>
      <c r="Q38">
        <v>0.99460000000000004</v>
      </c>
      <c r="R38">
        <v>111222</v>
      </c>
      <c r="S38">
        <v>67120</v>
      </c>
      <c r="T38">
        <v>169465</v>
      </c>
      <c r="U38">
        <v>112623</v>
      </c>
      <c r="V38">
        <v>13418</v>
      </c>
      <c r="W38">
        <v>134.13558560000001</v>
      </c>
      <c r="X38" s="1">
        <v>0.86909999999999998</v>
      </c>
      <c r="Y38" s="1">
        <v>2</v>
      </c>
      <c r="Z38" s="1">
        <v>6990</v>
      </c>
      <c r="AA38" s="1" t="s">
        <v>142</v>
      </c>
      <c r="AB38" s="1">
        <v>0.9909</v>
      </c>
      <c r="AC38" s="1">
        <v>0.86019999999999996</v>
      </c>
      <c r="AD38" s="1">
        <v>820</v>
      </c>
      <c r="AE38" s="1">
        <v>1</v>
      </c>
      <c r="AF38" s="1">
        <v>0.58450000000000002</v>
      </c>
      <c r="AG38" s="1">
        <v>15387.5</v>
      </c>
      <c r="AH38" s="1">
        <v>37078</v>
      </c>
      <c r="AI38" s="1">
        <v>6.4000000000000003E-3</v>
      </c>
      <c r="AJ38" s="1">
        <v>80756</v>
      </c>
      <c r="AK38" s="1">
        <v>0.94769999999999999</v>
      </c>
      <c r="AL38">
        <v>1242000</v>
      </c>
      <c r="AM38">
        <v>2490000</v>
      </c>
      <c r="AN38">
        <v>13418</v>
      </c>
    </row>
    <row r="39" spans="1:40">
      <c r="A39">
        <v>2019</v>
      </c>
      <c r="B39" t="s">
        <v>119</v>
      </c>
      <c r="C39" t="s">
        <v>141</v>
      </c>
      <c r="D39" s="1">
        <v>4</v>
      </c>
      <c r="E39" s="1">
        <v>1</v>
      </c>
      <c r="F39" s="1">
        <v>6.7400000000000002E-2</v>
      </c>
      <c r="G39" s="1">
        <v>34</v>
      </c>
      <c r="H39" s="1">
        <v>36</v>
      </c>
      <c r="I39" s="1">
        <v>1545</v>
      </c>
      <c r="J39" s="1">
        <v>4550</v>
      </c>
      <c r="K39" s="1">
        <v>67430</v>
      </c>
      <c r="L39" s="1">
        <v>51832</v>
      </c>
      <c r="M39" s="1">
        <v>51832</v>
      </c>
      <c r="N39">
        <v>18852</v>
      </c>
      <c r="O39">
        <v>0.98650000000000004</v>
      </c>
      <c r="P39" s="1">
        <v>0.94159999999999999</v>
      </c>
      <c r="Q39">
        <v>0.98719999999999997</v>
      </c>
      <c r="R39">
        <v>111222</v>
      </c>
      <c r="S39">
        <v>67120</v>
      </c>
      <c r="T39">
        <v>169465</v>
      </c>
      <c r="U39">
        <v>112623</v>
      </c>
      <c r="V39">
        <v>12500</v>
      </c>
      <c r="X39" s="1">
        <v>0.85150000000000003</v>
      </c>
      <c r="Y39" s="1">
        <v>2</v>
      </c>
      <c r="Z39" s="1">
        <v>6972</v>
      </c>
      <c r="AA39" s="1" t="s">
        <v>140</v>
      </c>
      <c r="AB39" s="1" t="s">
        <v>140</v>
      </c>
      <c r="AC39" s="1" t="s">
        <v>140</v>
      </c>
      <c r="AD39" s="1">
        <v>800</v>
      </c>
      <c r="AE39" s="1">
        <v>1</v>
      </c>
      <c r="AF39" s="1" t="s">
        <v>140</v>
      </c>
      <c r="AG39" s="1" t="s">
        <v>140</v>
      </c>
      <c r="AH39" s="1" t="s">
        <v>140</v>
      </c>
      <c r="AI39" s="1">
        <v>9.7000000000000003E-3</v>
      </c>
      <c r="AJ39" s="1">
        <v>81657</v>
      </c>
      <c r="AK39" s="1" t="s">
        <v>140</v>
      </c>
      <c r="AN39">
        <v>12500</v>
      </c>
    </row>
    <row r="40" spans="1:40">
      <c r="A40" s="1">
        <v>2015</v>
      </c>
      <c r="B40" s="1" t="s">
        <v>119</v>
      </c>
      <c r="C40" t="s">
        <v>141</v>
      </c>
      <c r="D40" s="1">
        <v>4</v>
      </c>
      <c r="E40" s="1">
        <v>1</v>
      </c>
      <c r="F40" s="1">
        <v>7.8799999999999995E-2</v>
      </c>
      <c r="G40" s="1">
        <v>33</v>
      </c>
      <c r="H40" s="1">
        <v>35</v>
      </c>
      <c r="I40" s="1">
        <v>1500</v>
      </c>
      <c r="J40" s="1">
        <v>4476</v>
      </c>
      <c r="K40" s="1">
        <v>59020</v>
      </c>
      <c r="L40" s="1">
        <v>45016</v>
      </c>
      <c r="M40" s="1">
        <v>45016</v>
      </c>
      <c r="N40" s="1">
        <v>16314</v>
      </c>
      <c r="O40" s="1">
        <v>0.98909999999999998</v>
      </c>
      <c r="P40" s="1">
        <v>0.91300000000000003</v>
      </c>
      <c r="Q40" s="1">
        <v>0.98650000000000004</v>
      </c>
      <c r="R40" s="1">
        <v>104700</v>
      </c>
      <c r="S40" s="1">
        <v>63000</v>
      </c>
      <c r="T40" s="1">
        <v>164900</v>
      </c>
      <c r="U40" s="1">
        <v>82200</v>
      </c>
      <c r="V40" s="1">
        <v>14539</v>
      </c>
      <c r="W40" s="1"/>
      <c r="X40" s="1">
        <v>0.81169999999999998</v>
      </c>
      <c r="Y40" s="1">
        <v>2</v>
      </c>
      <c r="Z40" s="1">
        <v>6807</v>
      </c>
      <c r="AA40" s="1" t="s">
        <v>140</v>
      </c>
      <c r="AB40" s="1" t="s">
        <v>140</v>
      </c>
      <c r="AC40" s="1" t="s">
        <v>140</v>
      </c>
      <c r="AD40" s="1">
        <v>1000</v>
      </c>
      <c r="AE40" s="1">
        <v>1</v>
      </c>
      <c r="AF40" s="1" t="s">
        <v>140</v>
      </c>
      <c r="AG40" s="1" t="s">
        <v>140</v>
      </c>
      <c r="AH40" s="1" t="s">
        <v>140</v>
      </c>
      <c r="AI40" s="1">
        <v>7.6E-3</v>
      </c>
      <c r="AJ40" s="1">
        <v>62770</v>
      </c>
      <c r="AK40" s="1" t="s">
        <v>140</v>
      </c>
      <c r="AN40" s="1">
        <v>14539</v>
      </c>
    </row>
    <row r="41" spans="1:40">
      <c r="A41">
        <v>2022</v>
      </c>
      <c r="B41" t="s">
        <v>117</v>
      </c>
      <c r="C41" t="s">
        <v>143</v>
      </c>
      <c r="D41" s="1">
        <v>4</v>
      </c>
      <c r="E41" s="1">
        <v>2</v>
      </c>
      <c r="F41" s="1">
        <v>5.7799999999999997E-2</v>
      </c>
      <c r="G41" s="1">
        <v>33</v>
      </c>
      <c r="H41" s="1">
        <v>35</v>
      </c>
      <c r="I41" s="1">
        <v>1517</v>
      </c>
      <c r="J41" s="1">
        <v>5308</v>
      </c>
      <c r="K41" s="1">
        <v>70900</v>
      </c>
      <c r="L41" s="1">
        <v>52800</v>
      </c>
      <c r="M41" s="1">
        <v>52800</v>
      </c>
      <c r="N41">
        <v>20724</v>
      </c>
      <c r="O41">
        <v>0.83499999999999996</v>
      </c>
      <c r="P41" s="1">
        <v>0.97899999999999998</v>
      </c>
      <c r="Q41">
        <v>0.9768</v>
      </c>
      <c r="R41">
        <v>95689</v>
      </c>
      <c r="S41">
        <v>52729</v>
      </c>
      <c r="T41">
        <v>167686</v>
      </c>
      <c r="U41">
        <v>84713</v>
      </c>
      <c r="V41">
        <v>10450</v>
      </c>
      <c r="W41">
        <v>104.4654099</v>
      </c>
      <c r="X41" s="1">
        <v>0.89800000000000002</v>
      </c>
      <c r="Y41" s="1">
        <v>2</v>
      </c>
      <c r="Z41" s="1">
        <v>2997</v>
      </c>
      <c r="AA41" s="1" t="s">
        <v>144</v>
      </c>
      <c r="AB41" s="1">
        <v>0.9788</v>
      </c>
      <c r="AC41" s="1">
        <v>0.88560000000000005</v>
      </c>
      <c r="AD41" s="1">
        <v>1050</v>
      </c>
      <c r="AE41" s="1">
        <v>1</v>
      </c>
      <c r="AF41" s="1">
        <v>0.58450000000000002</v>
      </c>
      <c r="AG41" s="1">
        <v>15387.5</v>
      </c>
      <c r="AH41" s="1">
        <v>37078</v>
      </c>
      <c r="AI41" s="1">
        <v>0</v>
      </c>
      <c r="AJ41" s="1">
        <v>60048</v>
      </c>
      <c r="AK41" s="1">
        <v>0.97119999999999995</v>
      </c>
      <c r="AL41">
        <v>1052000</v>
      </c>
      <c r="AM41">
        <v>2126000</v>
      </c>
      <c r="AN41">
        <v>10450</v>
      </c>
    </row>
    <row r="42" spans="1:40">
      <c r="A42">
        <v>2019</v>
      </c>
      <c r="B42" t="s">
        <v>117</v>
      </c>
      <c r="C42" t="s">
        <v>143</v>
      </c>
      <c r="D42" s="1">
        <v>4</v>
      </c>
      <c r="E42" s="1">
        <v>2</v>
      </c>
      <c r="F42" s="1">
        <v>5.4800000000000001E-2</v>
      </c>
      <c r="G42" s="1">
        <v>32</v>
      </c>
      <c r="H42" s="1">
        <v>35</v>
      </c>
      <c r="I42" s="1">
        <v>1503</v>
      </c>
      <c r="J42" s="1">
        <v>5301</v>
      </c>
      <c r="K42" s="1">
        <v>66950</v>
      </c>
      <c r="L42" s="1">
        <v>50340</v>
      </c>
      <c r="M42" s="1">
        <v>50340</v>
      </c>
      <c r="N42">
        <v>20185</v>
      </c>
      <c r="O42">
        <v>0.84360000000000002</v>
      </c>
      <c r="P42" s="1">
        <v>0.96379999999999999</v>
      </c>
      <c r="Q42">
        <v>0.98080000000000001</v>
      </c>
      <c r="R42">
        <v>95689</v>
      </c>
      <c r="S42">
        <v>52729</v>
      </c>
      <c r="T42">
        <v>167686</v>
      </c>
      <c r="U42">
        <v>84713</v>
      </c>
      <c r="V42">
        <v>10750</v>
      </c>
      <c r="X42" s="1">
        <v>0.87380000000000002</v>
      </c>
      <c r="Y42" s="1">
        <v>2</v>
      </c>
      <c r="Z42" s="1">
        <v>2946</v>
      </c>
      <c r="AA42" s="1" t="s">
        <v>140</v>
      </c>
      <c r="AB42" s="1" t="s">
        <v>140</v>
      </c>
      <c r="AC42" s="1" t="s">
        <v>140</v>
      </c>
      <c r="AD42" s="1">
        <v>1050</v>
      </c>
      <c r="AE42" s="1">
        <v>1</v>
      </c>
      <c r="AF42" s="1" t="s">
        <v>140</v>
      </c>
      <c r="AG42" s="1" t="s">
        <v>140</v>
      </c>
      <c r="AH42" s="1" t="s">
        <v>140</v>
      </c>
      <c r="AI42" s="1">
        <v>0</v>
      </c>
      <c r="AJ42" s="1">
        <v>58337</v>
      </c>
      <c r="AK42" s="1" t="s">
        <v>140</v>
      </c>
      <c r="AN42">
        <v>10750</v>
      </c>
    </row>
    <row r="43" spans="1:40">
      <c r="A43" s="1">
        <v>2015</v>
      </c>
      <c r="B43" s="1" t="s">
        <v>117</v>
      </c>
      <c r="C43" t="s">
        <v>143</v>
      </c>
      <c r="D43" s="1">
        <v>4</v>
      </c>
      <c r="E43" s="1">
        <v>2</v>
      </c>
      <c r="F43" s="1">
        <v>7.4399999999999994E-2</v>
      </c>
      <c r="G43" s="1">
        <v>31</v>
      </c>
      <c r="H43" s="1">
        <v>35</v>
      </c>
      <c r="I43" s="1">
        <v>1491</v>
      </c>
      <c r="J43" s="1">
        <v>5258</v>
      </c>
      <c r="K43" s="1">
        <v>57400</v>
      </c>
      <c r="L43" s="1">
        <v>41820</v>
      </c>
      <c r="M43" s="1">
        <v>41820</v>
      </c>
      <c r="N43" s="1">
        <v>16242</v>
      </c>
      <c r="O43" s="1">
        <v>0.85980000000000001</v>
      </c>
      <c r="P43" s="1">
        <v>0.96779999999999999</v>
      </c>
      <c r="Q43" s="1">
        <v>0.97660000000000002</v>
      </c>
      <c r="R43" s="1">
        <v>74700</v>
      </c>
      <c r="S43" s="1">
        <v>52000</v>
      </c>
      <c r="T43" s="1">
        <v>132100</v>
      </c>
      <c r="U43" s="1">
        <v>60800</v>
      </c>
      <c r="V43" s="1">
        <v>7500</v>
      </c>
      <c r="W43" s="1"/>
      <c r="X43" s="1">
        <v>0.90190000000000003</v>
      </c>
      <c r="Y43" s="1">
        <v>2</v>
      </c>
      <c r="Z43" s="1">
        <v>2697</v>
      </c>
      <c r="AA43" s="1" t="s">
        <v>140</v>
      </c>
      <c r="AB43" s="1" t="s">
        <v>140</v>
      </c>
      <c r="AC43" s="1" t="s">
        <v>140</v>
      </c>
      <c r="AD43" s="1">
        <v>1050</v>
      </c>
      <c r="AE43" s="1">
        <v>1</v>
      </c>
      <c r="AF43" s="1" t="s">
        <v>140</v>
      </c>
      <c r="AG43" s="1" t="s">
        <v>140</v>
      </c>
      <c r="AH43" s="1" t="s">
        <v>140</v>
      </c>
      <c r="AI43" s="1">
        <v>0</v>
      </c>
      <c r="AJ43" s="1">
        <v>52224</v>
      </c>
      <c r="AK43" s="1" t="s">
        <v>140</v>
      </c>
      <c r="AN43" s="1">
        <v>7500</v>
      </c>
    </row>
    <row r="44" spans="1:40">
      <c r="A44">
        <v>2022</v>
      </c>
      <c r="B44" t="s">
        <v>115</v>
      </c>
      <c r="C44" t="s">
        <v>145</v>
      </c>
      <c r="D44" s="1">
        <v>4</v>
      </c>
      <c r="E44" s="1">
        <v>8</v>
      </c>
      <c r="F44" s="1">
        <v>4.3400000000000001E-2</v>
      </c>
      <c r="G44" s="1">
        <v>32</v>
      </c>
      <c r="H44" s="1">
        <v>35</v>
      </c>
      <c r="I44" s="1">
        <v>1503</v>
      </c>
      <c r="J44" s="1">
        <v>6994</v>
      </c>
      <c r="K44" s="1">
        <v>71587</v>
      </c>
      <c r="L44" s="1">
        <v>53529</v>
      </c>
      <c r="M44" s="1">
        <v>53529</v>
      </c>
      <c r="N44">
        <v>20865</v>
      </c>
      <c r="O44">
        <v>0.98809999999999998</v>
      </c>
      <c r="P44" s="1">
        <v>0.94320000000000004</v>
      </c>
      <c r="Q44">
        <v>0.98760000000000003</v>
      </c>
      <c r="R44">
        <v>97798</v>
      </c>
      <c r="S44">
        <v>61965</v>
      </c>
      <c r="T44">
        <v>172245</v>
      </c>
      <c r="U44">
        <v>88873</v>
      </c>
      <c r="V44">
        <v>12000</v>
      </c>
      <c r="W44">
        <v>119.9602793</v>
      </c>
      <c r="X44" s="1">
        <v>0.7288</v>
      </c>
      <c r="Y44" s="1">
        <v>2</v>
      </c>
      <c r="Z44" s="1">
        <v>10253</v>
      </c>
      <c r="AA44" s="1" t="s">
        <v>146</v>
      </c>
      <c r="AB44" s="1">
        <v>0.9879</v>
      </c>
      <c r="AC44" s="1">
        <v>0.73899999999999999</v>
      </c>
      <c r="AD44" s="1">
        <v>1245</v>
      </c>
      <c r="AE44" s="1">
        <v>1</v>
      </c>
      <c r="AF44" s="1">
        <v>0.58450000000000002</v>
      </c>
      <c r="AG44" s="1">
        <v>15387.5</v>
      </c>
      <c r="AH44" s="1">
        <v>37078</v>
      </c>
      <c r="AI44" s="1">
        <v>0</v>
      </c>
      <c r="AJ44" s="1">
        <v>113338</v>
      </c>
      <c r="AK44" s="1">
        <v>0.94350000000000001</v>
      </c>
      <c r="AL44">
        <v>1102000</v>
      </c>
      <c r="AM44">
        <v>2200000</v>
      </c>
      <c r="AN44">
        <v>12000</v>
      </c>
    </row>
    <row r="45" spans="1:40">
      <c r="A45">
        <v>2019</v>
      </c>
      <c r="B45" t="s">
        <v>115</v>
      </c>
      <c r="C45" t="s">
        <v>145</v>
      </c>
      <c r="D45" s="1">
        <v>4</v>
      </c>
      <c r="E45" s="1">
        <v>8</v>
      </c>
      <c r="F45" s="1">
        <v>4.36E-2</v>
      </c>
      <c r="G45" s="1">
        <v>32</v>
      </c>
      <c r="H45" s="1">
        <v>35</v>
      </c>
      <c r="I45" s="1">
        <v>1497</v>
      </c>
      <c r="J45" s="1">
        <v>7083</v>
      </c>
      <c r="K45" s="1">
        <v>69109</v>
      </c>
      <c r="L45" s="1">
        <v>51354</v>
      </c>
      <c r="M45" s="1">
        <v>51354</v>
      </c>
      <c r="N45">
        <v>20279</v>
      </c>
      <c r="O45">
        <v>0.98529999999999995</v>
      </c>
      <c r="P45" s="1">
        <v>0.94379999999999997</v>
      </c>
      <c r="Q45">
        <v>0.98819999999999997</v>
      </c>
      <c r="R45">
        <v>97798</v>
      </c>
      <c r="S45">
        <v>61965</v>
      </c>
      <c r="T45">
        <v>172245</v>
      </c>
      <c r="U45">
        <v>88873</v>
      </c>
      <c r="V45">
        <v>11750</v>
      </c>
      <c r="X45" s="1">
        <v>0.74860000000000004</v>
      </c>
      <c r="Y45" s="1">
        <v>2</v>
      </c>
      <c r="Z45" s="1">
        <v>10294</v>
      </c>
      <c r="AA45" s="1" t="s">
        <v>140</v>
      </c>
      <c r="AB45" s="1" t="s">
        <v>140</v>
      </c>
      <c r="AC45" s="1" t="s">
        <v>140</v>
      </c>
      <c r="AD45" s="1">
        <v>1455</v>
      </c>
      <c r="AE45" s="1">
        <v>1</v>
      </c>
      <c r="AF45" s="1" t="s">
        <v>140</v>
      </c>
      <c r="AG45" s="1" t="s">
        <v>140</v>
      </c>
      <c r="AH45" s="1" t="s">
        <v>140</v>
      </c>
      <c r="AI45" s="1">
        <v>0</v>
      </c>
      <c r="AJ45" s="1">
        <v>108509</v>
      </c>
      <c r="AK45" s="1" t="s">
        <v>140</v>
      </c>
      <c r="AN45">
        <v>11750</v>
      </c>
    </row>
    <row r="46" spans="1:40">
      <c r="A46" s="1">
        <v>2015</v>
      </c>
      <c r="B46" s="1" t="s">
        <v>115</v>
      </c>
      <c r="C46" t="s">
        <v>145</v>
      </c>
      <c r="D46" s="1">
        <v>4</v>
      </c>
      <c r="E46" s="1">
        <v>8</v>
      </c>
      <c r="F46" s="1">
        <v>5.0900000000000001E-2</v>
      </c>
      <c r="G46" s="1">
        <v>31</v>
      </c>
      <c r="H46" s="1">
        <v>34</v>
      </c>
      <c r="I46" s="1">
        <v>1465</v>
      </c>
      <c r="J46" s="1">
        <v>7018</v>
      </c>
      <c r="K46" s="1">
        <v>60311</v>
      </c>
      <c r="L46" s="1">
        <v>45195</v>
      </c>
      <c r="M46" s="1">
        <v>45195</v>
      </c>
      <c r="N46" s="1">
        <v>20650</v>
      </c>
      <c r="O46" s="1">
        <v>0.97889999999999999</v>
      </c>
      <c r="P46" s="1">
        <v>0.94599999999999995</v>
      </c>
      <c r="Q46" s="1">
        <v>0.98450000000000004</v>
      </c>
      <c r="R46" s="1">
        <v>94000</v>
      </c>
      <c r="S46" s="1">
        <v>57000</v>
      </c>
      <c r="T46" s="1">
        <v>164000</v>
      </c>
      <c r="U46" s="1">
        <v>70400</v>
      </c>
      <c r="V46" s="1">
        <v>12051</v>
      </c>
      <c r="W46" s="1"/>
      <c r="X46" s="1">
        <v>0.76219999999999999</v>
      </c>
      <c r="Y46" s="1">
        <v>2</v>
      </c>
      <c r="Z46" s="1">
        <v>9944</v>
      </c>
      <c r="AA46" s="1" t="s">
        <v>140</v>
      </c>
      <c r="AB46" s="1" t="s">
        <v>140</v>
      </c>
      <c r="AC46" s="1" t="s">
        <v>140</v>
      </c>
      <c r="AD46" s="1">
        <v>1425</v>
      </c>
      <c r="AE46" s="1">
        <v>1</v>
      </c>
      <c r="AF46" s="1" t="s">
        <v>140</v>
      </c>
      <c r="AG46" s="1" t="s">
        <v>140</v>
      </c>
      <c r="AH46" s="1" t="s">
        <v>140</v>
      </c>
      <c r="AI46" s="1">
        <v>0</v>
      </c>
      <c r="AJ46" s="1">
        <v>93146</v>
      </c>
      <c r="AK46" s="1" t="s">
        <v>140</v>
      </c>
      <c r="AN46" s="1">
        <v>12051</v>
      </c>
    </row>
    <row r="47" spans="1:40">
      <c r="A47">
        <v>2022</v>
      </c>
      <c r="B47" t="s">
        <v>177</v>
      </c>
      <c r="C47" t="s">
        <v>143</v>
      </c>
      <c r="D47" s="1">
        <v>4</v>
      </c>
      <c r="E47" s="1">
        <v>2</v>
      </c>
      <c r="F47" s="1">
        <v>0.39960000000000001</v>
      </c>
      <c r="G47" s="1">
        <v>31</v>
      </c>
      <c r="H47" s="1">
        <v>34</v>
      </c>
      <c r="I47" s="1">
        <v>1429</v>
      </c>
      <c r="J47" s="1">
        <v>3641</v>
      </c>
      <c r="K47" s="1">
        <v>68734</v>
      </c>
      <c r="L47" s="1">
        <v>54014</v>
      </c>
      <c r="M47" s="1">
        <v>54014</v>
      </c>
      <c r="N47">
        <v>15318</v>
      </c>
      <c r="O47">
        <v>1</v>
      </c>
      <c r="P47" s="1">
        <v>0.84730000000000005</v>
      </c>
      <c r="Q47">
        <v>0.93940000000000001</v>
      </c>
      <c r="R47">
        <v>98159</v>
      </c>
      <c r="S47">
        <v>72669</v>
      </c>
      <c r="T47">
        <v>127298</v>
      </c>
      <c r="U47">
        <v>82237</v>
      </c>
      <c r="V47">
        <v>27000</v>
      </c>
      <c r="W47">
        <v>269.91062829999998</v>
      </c>
      <c r="X47" s="1">
        <v>0.45660000000000001</v>
      </c>
      <c r="Y47" s="1">
        <v>2</v>
      </c>
      <c r="Z47" s="1">
        <v>3624</v>
      </c>
      <c r="AA47" s="1" t="s">
        <v>144</v>
      </c>
      <c r="AB47" s="1">
        <v>0.94230000000000003</v>
      </c>
      <c r="AC47" s="1">
        <v>0.45150000000000001</v>
      </c>
      <c r="AD47" s="1">
        <v>1200</v>
      </c>
      <c r="AE47" s="1">
        <v>5</v>
      </c>
      <c r="AF47" s="1">
        <v>0.58450000000000002</v>
      </c>
      <c r="AG47" s="1">
        <v>15387.5</v>
      </c>
      <c r="AH47" s="1">
        <v>37078</v>
      </c>
      <c r="AI47" s="1">
        <v>0</v>
      </c>
      <c r="AJ47" s="1">
        <v>12504</v>
      </c>
      <c r="AK47" s="1">
        <v>0.86080000000000001</v>
      </c>
      <c r="AL47">
        <v>945000</v>
      </c>
      <c r="AM47">
        <v>2047000</v>
      </c>
      <c r="AN47">
        <v>27000</v>
      </c>
    </row>
    <row r="48" spans="1:40">
      <c r="A48">
        <v>2019</v>
      </c>
      <c r="B48" t="s">
        <v>177</v>
      </c>
      <c r="C48" t="s">
        <v>143</v>
      </c>
      <c r="D48" s="1">
        <v>4</v>
      </c>
      <c r="E48" s="1">
        <v>2</v>
      </c>
      <c r="F48" s="1">
        <v>0.41420000000000001</v>
      </c>
      <c r="G48" s="1">
        <v>30</v>
      </c>
      <c r="H48" s="1">
        <v>33</v>
      </c>
      <c r="I48" s="1">
        <v>1412</v>
      </c>
      <c r="J48" s="1">
        <v>3420</v>
      </c>
      <c r="K48" s="1">
        <v>66642</v>
      </c>
      <c r="L48" s="1">
        <v>52202</v>
      </c>
      <c r="M48" s="1">
        <v>52202</v>
      </c>
      <c r="N48">
        <v>13258</v>
      </c>
      <c r="O48">
        <v>1</v>
      </c>
      <c r="P48" s="1">
        <v>0.87460000000000004</v>
      </c>
      <c r="Q48">
        <v>0.94610000000000005</v>
      </c>
      <c r="R48">
        <v>98159</v>
      </c>
      <c r="S48">
        <v>72669</v>
      </c>
      <c r="T48">
        <v>127298</v>
      </c>
      <c r="U48">
        <v>82237</v>
      </c>
      <c r="V48">
        <v>26950</v>
      </c>
      <c r="X48" s="1">
        <v>0.44629999999999997</v>
      </c>
      <c r="Y48" s="1">
        <v>2</v>
      </c>
      <c r="Z48" s="1">
        <v>3498</v>
      </c>
      <c r="AA48" s="1" t="s">
        <v>140</v>
      </c>
      <c r="AB48" s="1" t="s">
        <v>140</v>
      </c>
      <c r="AC48" s="1" t="s">
        <v>140</v>
      </c>
      <c r="AD48" s="1">
        <v>1200</v>
      </c>
      <c r="AE48" s="1">
        <v>5</v>
      </c>
      <c r="AF48" s="1" t="s">
        <v>140</v>
      </c>
      <c r="AG48" s="1" t="s">
        <v>140</v>
      </c>
      <c r="AH48" s="1" t="s">
        <v>140</v>
      </c>
      <c r="AI48" s="1">
        <v>0</v>
      </c>
      <c r="AJ48" s="1">
        <v>11323</v>
      </c>
      <c r="AK48" s="1" t="s">
        <v>140</v>
      </c>
      <c r="AN48">
        <v>26950</v>
      </c>
    </row>
    <row r="49" spans="1:40">
      <c r="A49" s="1">
        <v>2015</v>
      </c>
      <c r="B49" s="1" t="s">
        <v>177</v>
      </c>
      <c r="C49" t="s">
        <v>143</v>
      </c>
      <c r="D49" s="1">
        <v>4</v>
      </c>
      <c r="E49" s="1">
        <v>2</v>
      </c>
      <c r="F49" s="1">
        <v>0.43780000000000002</v>
      </c>
      <c r="G49" s="1">
        <v>29</v>
      </c>
      <c r="H49" s="1">
        <v>32</v>
      </c>
      <c r="I49" s="1">
        <v>1346</v>
      </c>
      <c r="J49" s="1">
        <v>2842</v>
      </c>
      <c r="K49" s="1">
        <v>59384</v>
      </c>
      <c r="L49" s="1">
        <v>45366</v>
      </c>
      <c r="M49" s="1">
        <v>45366</v>
      </c>
      <c r="N49" s="1">
        <v>11554</v>
      </c>
      <c r="O49" s="1">
        <v>1</v>
      </c>
      <c r="P49" s="1">
        <v>0.82099999999999995</v>
      </c>
      <c r="Q49" s="1">
        <v>0.9244</v>
      </c>
      <c r="R49" s="1">
        <v>89200</v>
      </c>
      <c r="S49" s="1">
        <v>64100</v>
      </c>
      <c r="T49" s="1">
        <v>109200</v>
      </c>
      <c r="U49" s="1">
        <v>68600</v>
      </c>
      <c r="V49" s="1">
        <v>27000</v>
      </c>
      <c r="W49" s="1"/>
      <c r="X49" s="1">
        <v>0.40410000000000001</v>
      </c>
      <c r="Y49" s="1">
        <v>2</v>
      </c>
      <c r="Z49" s="1">
        <v>3233</v>
      </c>
      <c r="AA49" s="1" t="s">
        <v>140</v>
      </c>
      <c r="AB49" s="1" t="s">
        <v>140</v>
      </c>
      <c r="AC49" s="1" t="s">
        <v>140</v>
      </c>
      <c r="AD49" s="1">
        <v>950</v>
      </c>
      <c r="AE49" s="1">
        <v>1</v>
      </c>
      <c r="AF49" s="1" t="s">
        <v>140</v>
      </c>
      <c r="AG49" s="1" t="s">
        <v>140</v>
      </c>
      <c r="AH49" s="1" t="s">
        <v>140</v>
      </c>
      <c r="AI49" s="1">
        <v>4.0000000000000002E-4</v>
      </c>
      <c r="AJ49" s="1">
        <v>15622</v>
      </c>
      <c r="AK49" s="1" t="s">
        <v>140</v>
      </c>
      <c r="AN49" s="1">
        <v>27000</v>
      </c>
    </row>
    <row r="50" spans="1:40">
      <c r="A50">
        <v>2022</v>
      </c>
      <c r="B50" t="s">
        <v>113</v>
      </c>
      <c r="C50" t="s">
        <v>143</v>
      </c>
      <c r="D50" s="1">
        <v>4</v>
      </c>
      <c r="E50" s="1">
        <v>2</v>
      </c>
      <c r="F50" s="1">
        <v>7.6600000000000001E-2</v>
      </c>
      <c r="G50" s="1">
        <v>33</v>
      </c>
      <c r="H50" s="1">
        <v>35</v>
      </c>
      <c r="I50" s="1">
        <v>1511</v>
      </c>
      <c r="J50" s="1">
        <v>10774</v>
      </c>
      <c r="K50" s="1">
        <v>75303</v>
      </c>
      <c r="L50" s="1">
        <v>57770</v>
      </c>
      <c r="M50" s="1">
        <v>57770</v>
      </c>
      <c r="N50">
        <v>18277</v>
      </c>
      <c r="O50">
        <v>0.77790000000000004</v>
      </c>
      <c r="P50" s="1">
        <v>0.96</v>
      </c>
      <c r="Q50">
        <v>0.98080000000000001</v>
      </c>
      <c r="R50">
        <v>103246</v>
      </c>
      <c r="S50">
        <v>65218</v>
      </c>
      <c r="T50">
        <v>174907</v>
      </c>
      <c r="U50">
        <v>80445</v>
      </c>
      <c r="V50">
        <v>16763</v>
      </c>
      <c r="W50">
        <v>167.5745134</v>
      </c>
      <c r="X50" s="1">
        <v>0.85709999999999997</v>
      </c>
      <c r="Y50" s="1">
        <v>2</v>
      </c>
      <c r="Z50" s="1">
        <v>14803</v>
      </c>
      <c r="AA50" s="1" t="s">
        <v>144</v>
      </c>
      <c r="AB50" s="1">
        <v>0.98209999999999997</v>
      </c>
      <c r="AC50" s="1">
        <v>0.85460000000000003</v>
      </c>
      <c r="AD50" s="1">
        <v>1358</v>
      </c>
      <c r="AE50" s="1">
        <v>1</v>
      </c>
      <c r="AF50" s="1">
        <v>0.58450000000000002</v>
      </c>
      <c r="AG50" s="1">
        <v>15387.5</v>
      </c>
      <c r="AH50" s="1">
        <v>37078</v>
      </c>
      <c r="AI50" s="1">
        <v>5.3699999999999998E-2</v>
      </c>
      <c r="AJ50" s="1">
        <v>56874</v>
      </c>
      <c r="AK50" s="1">
        <v>0.95740000000000003</v>
      </c>
      <c r="AL50">
        <v>1053000</v>
      </c>
      <c r="AM50">
        <v>2211000</v>
      </c>
      <c r="AN50">
        <v>16763</v>
      </c>
    </row>
    <row r="51" spans="1:40">
      <c r="A51">
        <v>2019</v>
      </c>
      <c r="B51" t="s">
        <v>113</v>
      </c>
      <c r="C51" t="s">
        <v>143</v>
      </c>
      <c r="D51" s="1">
        <v>4</v>
      </c>
      <c r="E51" s="1">
        <v>2</v>
      </c>
      <c r="F51" s="1">
        <v>8.4099999999999994E-2</v>
      </c>
      <c r="G51" s="1">
        <v>32</v>
      </c>
      <c r="H51" s="1">
        <v>35</v>
      </c>
      <c r="I51" s="1">
        <v>1492</v>
      </c>
      <c r="J51" s="1">
        <v>10764</v>
      </c>
      <c r="K51" s="1">
        <v>72584</v>
      </c>
      <c r="L51" s="1">
        <v>55584</v>
      </c>
      <c r="M51" s="1">
        <v>55584</v>
      </c>
      <c r="N51">
        <v>17887</v>
      </c>
      <c r="O51">
        <v>0.73950000000000005</v>
      </c>
      <c r="P51" s="1">
        <v>0.95489999999999997</v>
      </c>
      <c r="Q51">
        <v>0.98340000000000005</v>
      </c>
      <c r="R51">
        <v>103246</v>
      </c>
      <c r="S51">
        <v>65218</v>
      </c>
      <c r="T51">
        <v>174907</v>
      </c>
      <c r="U51">
        <v>80445</v>
      </c>
      <c r="V51">
        <v>18250</v>
      </c>
      <c r="X51" s="1">
        <v>0.85209999999999997</v>
      </c>
      <c r="Y51" s="1">
        <v>2</v>
      </c>
      <c r="Z51" s="1">
        <v>14009</v>
      </c>
      <c r="AA51" s="1" t="s">
        <v>140</v>
      </c>
      <c r="AB51" s="1" t="s">
        <v>140</v>
      </c>
      <c r="AC51" s="1" t="s">
        <v>140</v>
      </c>
      <c r="AD51" s="1">
        <v>1318</v>
      </c>
      <c r="AE51" s="1">
        <v>1</v>
      </c>
      <c r="AF51" s="1" t="s">
        <v>140</v>
      </c>
      <c r="AG51" s="1" t="s">
        <v>140</v>
      </c>
      <c r="AH51" s="1" t="s">
        <v>140</v>
      </c>
      <c r="AI51" s="1">
        <v>3.7900000000000003E-2</v>
      </c>
      <c r="AJ51" s="1">
        <v>54553</v>
      </c>
      <c r="AK51" s="1" t="s">
        <v>140</v>
      </c>
      <c r="AN51">
        <v>18250</v>
      </c>
    </row>
    <row r="52" spans="1:40">
      <c r="A52" s="1">
        <v>2015</v>
      </c>
      <c r="B52" s="1" t="s">
        <v>113</v>
      </c>
      <c r="C52" t="s">
        <v>143</v>
      </c>
      <c r="D52" s="1">
        <v>4</v>
      </c>
      <c r="E52" s="1">
        <v>2</v>
      </c>
      <c r="F52" s="1">
        <v>0.1037</v>
      </c>
      <c r="G52" s="1">
        <v>31</v>
      </c>
      <c r="H52" s="1">
        <v>34</v>
      </c>
      <c r="I52" s="1">
        <v>1452</v>
      </c>
      <c r="J52" s="1">
        <v>10678</v>
      </c>
      <c r="K52" s="1">
        <v>61800</v>
      </c>
      <c r="L52" s="1">
        <v>47668</v>
      </c>
      <c r="M52" s="1">
        <v>47668</v>
      </c>
      <c r="N52" s="1">
        <v>15855</v>
      </c>
      <c r="O52" s="1">
        <v>0.71579999999999999</v>
      </c>
      <c r="P52" s="1">
        <v>0.95609999999999995</v>
      </c>
      <c r="Q52" s="1">
        <v>0.97440000000000004</v>
      </c>
      <c r="R52" s="1">
        <v>85900</v>
      </c>
      <c r="S52" s="1">
        <v>55100</v>
      </c>
      <c r="T52" s="1">
        <v>151600</v>
      </c>
      <c r="U52" s="1">
        <v>71600</v>
      </c>
      <c r="V52" s="1">
        <v>13750</v>
      </c>
      <c r="W52" s="1"/>
      <c r="X52" s="1">
        <v>0.86870000000000003</v>
      </c>
      <c r="Y52" s="1">
        <v>2</v>
      </c>
      <c r="Z52" s="1">
        <v>13258</v>
      </c>
      <c r="AA52" s="1" t="s">
        <v>140</v>
      </c>
      <c r="AB52" s="1" t="s">
        <v>140</v>
      </c>
      <c r="AC52" s="1" t="s">
        <v>140</v>
      </c>
      <c r="AD52" s="1">
        <v>1220</v>
      </c>
      <c r="AE52" s="1">
        <v>1</v>
      </c>
      <c r="AF52" s="1" t="s">
        <v>140</v>
      </c>
      <c r="AG52" s="1" t="s">
        <v>140</v>
      </c>
      <c r="AH52" s="1" t="s">
        <v>140</v>
      </c>
      <c r="AI52" s="1">
        <v>4.4299999999999999E-2</v>
      </c>
      <c r="AJ52" s="1">
        <v>49018</v>
      </c>
      <c r="AK52" s="1" t="s">
        <v>140</v>
      </c>
      <c r="AN52" s="1">
        <v>13750</v>
      </c>
    </row>
    <row r="53" spans="1:40">
      <c r="A53">
        <v>2022</v>
      </c>
      <c r="B53" t="s">
        <v>111</v>
      </c>
      <c r="C53" t="s">
        <v>141</v>
      </c>
      <c r="D53" s="1">
        <v>4</v>
      </c>
      <c r="E53" s="1">
        <v>1</v>
      </c>
      <c r="F53" s="1">
        <v>6.08E-2</v>
      </c>
      <c r="G53" s="1">
        <v>33</v>
      </c>
      <c r="H53" s="1">
        <v>35</v>
      </c>
      <c r="I53" s="1">
        <v>1517</v>
      </c>
      <c r="J53" s="1">
        <v>6089</v>
      </c>
      <c r="K53" s="1">
        <v>73900</v>
      </c>
      <c r="L53" s="1">
        <v>55500</v>
      </c>
      <c r="M53" s="1">
        <v>55500</v>
      </c>
      <c r="N53">
        <v>19830</v>
      </c>
      <c r="O53">
        <v>0.71699999999999997</v>
      </c>
      <c r="P53" s="1">
        <v>0.97199999999999998</v>
      </c>
      <c r="Q53">
        <v>0.98919999999999997</v>
      </c>
      <c r="R53">
        <v>88655</v>
      </c>
      <c r="S53">
        <v>60311</v>
      </c>
      <c r="T53">
        <v>146102</v>
      </c>
      <c r="U53">
        <v>72046</v>
      </c>
      <c r="V53">
        <v>13142</v>
      </c>
      <c r="W53">
        <v>131.37649920000001</v>
      </c>
      <c r="X53" s="1">
        <v>0.87770000000000004</v>
      </c>
      <c r="Y53" s="1">
        <v>2</v>
      </c>
      <c r="Z53" s="1">
        <v>7517</v>
      </c>
      <c r="AA53" s="1" t="s">
        <v>142</v>
      </c>
      <c r="AB53" s="1">
        <v>0.98919999999999997</v>
      </c>
      <c r="AC53" s="1">
        <v>0.87719999999999998</v>
      </c>
      <c r="AD53" s="1">
        <v>1050</v>
      </c>
      <c r="AE53" s="1">
        <v>1</v>
      </c>
      <c r="AF53" s="1">
        <v>0.58450000000000002</v>
      </c>
      <c r="AG53" s="1">
        <v>15387.5</v>
      </c>
      <c r="AH53" s="1">
        <v>37078</v>
      </c>
      <c r="AI53" s="1">
        <v>2.0000000000000001E-4</v>
      </c>
      <c r="AJ53" s="1">
        <v>57231</v>
      </c>
      <c r="AK53" s="1">
        <v>0.96899999999999997</v>
      </c>
      <c r="AL53">
        <v>922000</v>
      </c>
      <c r="AM53">
        <v>1917000</v>
      </c>
      <c r="AN53">
        <v>13142</v>
      </c>
    </row>
    <row r="54" spans="1:40">
      <c r="A54">
        <v>2019</v>
      </c>
      <c r="B54" t="s">
        <v>111</v>
      </c>
      <c r="C54" t="s">
        <v>141</v>
      </c>
      <c r="D54" s="1">
        <v>4</v>
      </c>
      <c r="E54" s="1">
        <v>1</v>
      </c>
      <c r="F54" s="1">
        <v>6.3500000000000001E-2</v>
      </c>
      <c r="G54" s="1">
        <v>33</v>
      </c>
      <c r="H54" s="1">
        <v>35</v>
      </c>
      <c r="I54" s="1">
        <v>1517</v>
      </c>
      <c r="J54" s="1">
        <v>5963</v>
      </c>
      <c r="K54" s="1">
        <v>71290</v>
      </c>
      <c r="L54" s="1">
        <v>53430</v>
      </c>
      <c r="M54" s="1">
        <v>53430</v>
      </c>
      <c r="N54">
        <v>19093</v>
      </c>
      <c r="O54">
        <v>0.71940000000000004</v>
      </c>
      <c r="P54" s="1">
        <v>0.96599999999999997</v>
      </c>
      <c r="Q54">
        <v>0.98919999999999997</v>
      </c>
      <c r="R54">
        <v>88655</v>
      </c>
      <c r="S54">
        <v>60311</v>
      </c>
      <c r="T54">
        <v>146102</v>
      </c>
      <c r="U54">
        <v>72046</v>
      </c>
      <c r="V54">
        <v>13060</v>
      </c>
      <c r="X54" s="1">
        <v>0.87670000000000003</v>
      </c>
      <c r="Y54" s="1">
        <v>2</v>
      </c>
      <c r="Z54" s="1">
        <v>7469</v>
      </c>
      <c r="AA54" s="1" t="s">
        <v>140</v>
      </c>
      <c r="AB54" s="1" t="s">
        <v>140</v>
      </c>
      <c r="AC54" s="1" t="s">
        <v>140</v>
      </c>
      <c r="AD54" s="1">
        <v>3750</v>
      </c>
      <c r="AE54" s="1">
        <v>1</v>
      </c>
      <c r="AF54" s="1" t="s">
        <v>140</v>
      </c>
      <c r="AG54" s="1" t="s">
        <v>140</v>
      </c>
      <c r="AH54" s="1" t="s">
        <v>140</v>
      </c>
      <c r="AI54" s="1">
        <v>4.1999999999999997E-3</v>
      </c>
      <c r="AJ54" s="1">
        <v>65270</v>
      </c>
      <c r="AK54" s="1" t="s">
        <v>140</v>
      </c>
      <c r="AN54">
        <v>13060</v>
      </c>
    </row>
    <row r="55" spans="1:40">
      <c r="A55" s="1">
        <v>2015</v>
      </c>
      <c r="B55" s="1" t="s">
        <v>111</v>
      </c>
      <c r="C55" t="s">
        <v>141</v>
      </c>
      <c r="D55" s="1">
        <v>4</v>
      </c>
      <c r="E55" s="1">
        <v>1</v>
      </c>
      <c r="F55" s="1">
        <v>6.3E-2</v>
      </c>
      <c r="G55" s="1">
        <v>31</v>
      </c>
      <c r="H55" s="1">
        <v>35</v>
      </c>
      <c r="I55" s="1">
        <v>1493</v>
      </c>
      <c r="J55" s="1">
        <v>5473</v>
      </c>
      <c r="K55" s="1">
        <v>61620</v>
      </c>
      <c r="L55" s="1">
        <v>45800</v>
      </c>
      <c r="M55" s="1">
        <v>45800</v>
      </c>
      <c r="N55" s="1">
        <v>16529</v>
      </c>
      <c r="O55" s="1">
        <v>0.73950000000000005</v>
      </c>
      <c r="P55" s="1">
        <v>0.96199999999999997</v>
      </c>
      <c r="Q55" s="1">
        <v>0.98380000000000001</v>
      </c>
      <c r="R55" s="1">
        <v>83200</v>
      </c>
      <c r="S55" s="1">
        <v>52200</v>
      </c>
      <c r="T55" s="1">
        <v>153300</v>
      </c>
      <c r="U55" s="1">
        <v>56600</v>
      </c>
      <c r="V55" s="1">
        <v>13632</v>
      </c>
      <c r="W55" s="1"/>
      <c r="X55" s="1">
        <v>0.87390000000000001</v>
      </c>
      <c r="Y55" s="1">
        <v>2</v>
      </c>
      <c r="Z55" s="1">
        <v>6859</v>
      </c>
      <c r="AA55" s="1" t="s">
        <v>140</v>
      </c>
      <c r="AB55" s="1" t="s">
        <v>140</v>
      </c>
      <c r="AC55" s="1" t="s">
        <v>140</v>
      </c>
      <c r="AD55" s="1">
        <v>3450</v>
      </c>
      <c r="AE55" s="1">
        <v>1</v>
      </c>
      <c r="AF55" s="1" t="s">
        <v>140</v>
      </c>
      <c r="AG55" s="1" t="s">
        <v>140</v>
      </c>
      <c r="AH55" s="1" t="s">
        <v>140</v>
      </c>
      <c r="AI55" s="1">
        <v>1.1000000000000001E-3</v>
      </c>
      <c r="AJ55" s="1">
        <v>107982</v>
      </c>
      <c r="AK55" s="1" t="s">
        <v>140</v>
      </c>
      <c r="AN55" s="1">
        <v>13632</v>
      </c>
    </row>
    <row r="57" spans="1:40">
      <c r="A57" s="3" t="s">
        <v>68</v>
      </c>
      <c r="B57" t="s">
        <v>139</v>
      </c>
      <c r="C57" t="s">
        <v>138</v>
      </c>
      <c r="F57" s="3" t="s">
        <v>69</v>
      </c>
      <c r="G57" s="3" t="s">
        <v>135</v>
      </c>
      <c r="H57"/>
      <c r="I57"/>
      <c r="K57" s="3" t="s">
        <v>70</v>
      </c>
      <c r="L57" s="3" t="s">
        <v>135</v>
      </c>
      <c r="M57"/>
      <c r="Q57" s="3" t="s">
        <v>137</v>
      </c>
      <c r="R57" s="3" t="s">
        <v>135</v>
      </c>
      <c r="X57" s="3" t="s">
        <v>135</v>
      </c>
      <c r="Y57"/>
      <c r="Z57"/>
      <c r="AA57"/>
      <c r="AB57"/>
      <c r="AC57"/>
      <c r="AG57" s="3" t="s">
        <v>136</v>
      </c>
      <c r="AH57" s="3" t="s">
        <v>135</v>
      </c>
      <c r="AI57"/>
      <c r="AJ57"/>
    </row>
    <row r="58" spans="1:40">
      <c r="A58" s="4" t="s">
        <v>111</v>
      </c>
      <c r="B58" s="22">
        <v>922000</v>
      </c>
      <c r="C58" s="22">
        <v>1917000</v>
      </c>
      <c r="F58" s="3" t="s">
        <v>68</v>
      </c>
      <c r="G58">
        <v>2015</v>
      </c>
      <c r="H58">
        <v>2019</v>
      </c>
      <c r="I58">
        <v>2022</v>
      </c>
      <c r="K58" s="3" t="s">
        <v>68</v>
      </c>
      <c r="L58">
        <v>2015</v>
      </c>
      <c r="M58">
        <v>2019</v>
      </c>
      <c r="N58">
        <v>2022</v>
      </c>
      <c r="Q58" s="3" t="s">
        <v>68</v>
      </c>
      <c r="R58">
        <v>2015</v>
      </c>
      <c r="S58">
        <v>2019</v>
      </c>
      <c r="T58">
        <v>2022</v>
      </c>
      <c r="X58">
        <v>2015</v>
      </c>
      <c r="Y58"/>
      <c r="Z58">
        <v>2019</v>
      </c>
      <c r="AA58"/>
      <c r="AB58">
        <v>2022</v>
      </c>
      <c r="AC58"/>
      <c r="AG58" s="3" t="s">
        <v>68</v>
      </c>
      <c r="AH58">
        <v>2015</v>
      </c>
      <c r="AI58">
        <v>2019</v>
      </c>
      <c r="AJ58">
        <v>2022</v>
      </c>
    </row>
    <row r="59" spans="1:40">
      <c r="A59" s="4" t="s">
        <v>113</v>
      </c>
      <c r="B59" s="22">
        <v>1053000</v>
      </c>
      <c r="C59" s="22">
        <v>2211000</v>
      </c>
      <c r="F59" s="4" t="s">
        <v>111</v>
      </c>
      <c r="G59" s="20">
        <v>13632</v>
      </c>
      <c r="H59" s="20">
        <v>13060</v>
      </c>
      <c r="I59" s="20">
        <v>13142</v>
      </c>
      <c r="K59" s="4" t="s">
        <v>111</v>
      </c>
      <c r="L59" s="22">
        <v>61620</v>
      </c>
      <c r="M59" s="22">
        <v>71290</v>
      </c>
      <c r="N59" s="22">
        <v>73900</v>
      </c>
      <c r="Q59" s="4" t="s">
        <v>112</v>
      </c>
      <c r="R59" s="2">
        <v>1247</v>
      </c>
      <c r="S59" s="2">
        <v>1338</v>
      </c>
      <c r="T59" s="2">
        <v>1327</v>
      </c>
      <c r="W59" s="3" t="s">
        <v>68</v>
      </c>
      <c r="X59" t="s">
        <v>128</v>
      </c>
      <c r="Y59" t="s">
        <v>127</v>
      </c>
      <c r="Z59" t="s">
        <v>128</v>
      </c>
      <c r="AA59" t="s">
        <v>127</v>
      </c>
      <c r="AB59" t="s">
        <v>128</v>
      </c>
      <c r="AC59" t="s">
        <v>127</v>
      </c>
      <c r="AG59" s="4" t="s">
        <v>111</v>
      </c>
      <c r="AH59" s="21">
        <v>6.3E-2</v>
      </c>
      <c r="AI59" s="21">
        <v>6.3500000000000001E-2</v>
      </c>
      <c r="AJ59" s="21">
        <v>6.08E-2</v>
      </c>
    </row>
    <row r="60" spans="1:40">
      <c r="A60" s="4" t="s">
        <v>177</v>
      </c>
      <c r="B60" s="22">
        <v>945000</v>
      </c>
      <c r="C60" s="22">
        <v>2047000</v>
      </c>
      <c r="F60" s="4" t="s">
        <v>113</v>
      </c>
      <c r="G60" s="20">
        <v>13750</v>
      </c>
      <c r="H60" s="20">
        <v>18250</v>
      </c>
      <c r="I60" s="20">
        <v>16763</v>
      </c>
      <c r="J60"/>
      <c r="K60" s="4" t="s">
        <v>113</v>
      </c>
      <c r="L60" s="22">
        <v>61800</v>
      </c>
      <c r="M60" s="22">
        <v>72584</v>
      </c>
      <c r="N60" s="22">
        <v>75303</v>
      </c>
      <c r="Q60" s="4" t="s">
        <v>36</v>
      </c>
      <c r="R60" s="2">
        <v>1380</v>
      </c>
      <c r="S60" s="2">
        <v>1429</v>
      </c>
      <c r="T60" s="2">
        <v>1437</v>
      </c>
      <c r="W60" s="4" t="s">
        <v>112</v>
      </c>
      <c r="X60" s="2">
        <v>26</v>
      </c>
      <c r="Y60" s="2">
        <v>30</v>
      </c>
      <c r="Z60" s="2">
        <v>28</v>
      </c>
      <c r="AA60" s="2">
        <v>32</v>
      </c>
      <c r="AB60" s="2">
        <v>27</v>
      </c>
      <c r="AC60" s="2">
        <v>31</v>
      </c>
      <c r="AG60" s="4" t="s">
        <v>113</v>
      </c>
      <c r="AH60" s="21">
        <v>0.1037</v>
      </c>
      <c r="AI60" s="21">
        <v>8.4099999999999994E-2</v>
      </c>
      <c r="AJ60" s="21">
        <v>7.6600000000000001E-2</v>
      </c>
      <c r="AK60"/>
      <c r="AL60"/>
      <c r="AM60"/>
    </row>
    <row r="61" spans="1:40">
      <c r="A61" s="4" t="s">
        <v>115</v>
      </c>
      <c r="B61" s="22">
        <v>1102000</v>
      </c>
      <c r="C61" s="22">
        <v>2200000</v>
      </c>
      <c r="F61" s="4" t="s">
        <v>177</v>
      </c>
      <c r="G61" s="20">
        <v>27000</v>
      </c>
      <c r="H61" s="20">
        <v>26950</v>
      </c>
      <c r="I61" s="20">
        <v>27000</v>
      </c>
      <c r="J61"/>
      <c r="K61" s="4" t="s">
        <v>177</v>
      </c>
      <c r="L61" s="22">
        <v>59384</v>
      </c>
      <c r="M61" s="22">
        <v>66642</v>
      </c>
      <c r="N61" s="22">
        <v>68734</v>
      </c>
      <c r="Q61" s="4" t="s">
        <v>114</v>
      </c>
      <c r="R61" s="2">
        <v>1545</v>
      </c>
      <c r="S61" s="2">
        <v>1566</v>
      </c>
      <c r="T61" s="2">
        <v>1557</v>
      </c>
      <c r="W61" s="4" t="s">
        <v>36</v>
      </c>
      <c r="X61" s="2">
        <v>30</v>
      </c>
      <c r="Y61" s="2">
        <v>33</v>
      </c>
      <c r="Z61" s="2">
        <v>31</v>
      </c>
      <c r="AA61" s="2">
        <v>34</v>
      </c>
      <c r="AB61" s="2">
        <v>31</v>
      </c>
      <c r="AC61" s="2">
        <v>34</v>
      </c>
      <c r="AG61" s="4" t="s">
        <v>177</v>
      </c>
      <c r="AH61" s="21">
        <v>0.43780000000000002</v>
      </c>
      <c r="AI61" s="21">
        <v>0.41420000000000001</v>
      </c>
      <c r="AJ61" s="21">
        <v>0.39960000000000001</v>
      </c>
      <c r="AK61"/>
      <c r="AL61"/>
      <c r="AM61"/>
    </row>
    <row r="62" spans="1:40">
      <c r="A62" s="4" t="s">
        <v>117</v>
      </c>
      <c r="B62" s="22">
        <v>1052000</v>
      </c>
      <c r="C62" s="22">
        <v>2126000</v>
      </c>
      <c r="F62" s="4" t="s">
        <v>115</v>
      </c>
      <c r="G62" s="20">
        <v>12051</v>
      </c>
      <c r="H62" s="20">
        <v>11750</v>
      </c>
      <c r="I62" s="20">
        <v>12000</v>
      </c>
      <c r="J62"/>
      <c r="K62" s="4" t="s">
        <v>115</v>
      </c>
      <c r="L62" s="22">
        <v>60311</v>
      </c>
      <c r="M62" s="22">
        <v>69109</v>
      </c>
      <c r="N62" s="22">
        <v>71587</v>
      </c>
      <c r="Q62" s="4" t="s">
        <v>116</v>
      </c>
      <c r="R62" s="2">
        <v>1436</v>
      </c>
      <c r="S62" s="2">
        <v>1507</v>
      </c>
      <c r="T62" s="2">
        <v>1513</v>
      </c>
      <c r="W62" s="4" t="s">
        <v>114</v>
      </c>
      <c r="X62" s="2">
        <v>34</v>
      </c>
      <c r="Y62" s="2">
        <v>35</v>
      </c>
      <c r="Z62" s="2">
        <v>35</v>
      </c>
      <c r="AA62" s="2">
        <v>36</v>
      </c>
      <c r="AB62" s="2">
        <v>35</v>
      </c>
      <c r="AC62" s="2">
        <v>36</v>
      </c>
      <c r="AG62" s="4" t="s">
        <v>115</v>
      </c>
      <c r="AH62" s="21">
        <v>5.0900000000000001E-2</v>
      </c>
      <c r="AI62" s="21">
        <v>4.36E-2</v>
      </c>
      <c r="AJ62" s="21">
        <v>4.3400000000000001E-2</v>
      </c>
      <c r="AK62"/>
      <c r="AL62"/>
      <c r="AM62"/>
    </row>
    <row r="63" spans="1:40">
      <c r="A63" s="4" t="s">
        <v>119</v>
      </c>
      <c r="B63" s="22">
        <v>1242000</v>
      </c>
      <c r="C63" s="22">
        <v>2490000</v>
      </c>
      <c r="F63" s="4" t="s">
        <v>117</v>
      </c>
      <c r="G63" s="20">
        <v>7500</v>
      </c>
      <c r="H63" s="20">
        <v>10750</v>
      </c>
      <c r="I63" s="20">
        <v>10450</v>
      </c>
      <c r="J63"/>
      <c r="K63" s="4" t="s">
        <v>117</v>
      </c>
      <c r="L63" s="22">
        <v>57400</v>
      </c>
      <c r="M63" s="22">
        <v>66950</v>
      </c>
      <c r="N63" s="22">
        <v>70900</v>
      </c>
      <c r="Q63" s="4" t="s">
        <v>118</v>
      </c>
      <c r="R63" s="2">
        <v>1470</v>
      </c>
      <c r="S63" s="2">
        <v>1512</v>
      </c>
      <c r="T63" s="2">
        <v>1511</v>
      </c>
      <c r="W63" s="4" t="s">
        <v>116</v>
      </c>
      <c r="X63" s="2">
        <v>30</v>
      </c>
      <c r="Y63" s="2">
        <v>34</v>
      </c>
      <c r="Z63" s="2">
        <v>33</v>
      </c>
      <c r="AA63" s="2">
        <v>35</v>
      </c>
      <c r="AB63" s="2">
        <v>33</v>
      </c>
      <c r="AC63" s="2">
        <v>35</v>
      </c>
      <c r="AG63" s="4" t="s">
        <v>117</v>
      </c>
      <c r="AH63" s="21">
        <v>7.4399999999999994E-2</v>
      </c>
      <c r="AI63" s="21">
        <v>5.4800000000000001E-2</v>
      </c>
      <c r="AJ63" s="21">
        <v>5.7799999999999997E-2</v>
      </c>
      <c r="AK63"/>
      <c r="AL63"/>
      <c r="AM63"/>
    </row>
    <row r="64" spans="1:40">
      <c r="A64" s="4" t="s">
        <v>121</v>
      </c>
      <c r="B64" s="22">
        <v>942000</v>
      </c>
      <c r="C64" s="22">
        <v>1971000</v>
      </c>
      <c r="F64" s="4" t="s">
        <v>119</v>
      </c>
      <c r="G64" s="20">
        <v>14539</v>
      </c>
      <c r="H64" s="20">
        <v>12500</v>
      </c>
      <c r="I64" s="20">
        <v>13418</v>
      </c>
      <c r="J64"/>
      <c r="K64" s="4" t="s">
        <v>119</v>
      </c>
      <c r="L64" s="22">
        <v>59020</v>
      </c>
      <c r="M64" s="22">
        <v>67430</v>
      </c>
      <c r="N64" s="22">
        <v>70240</v>
      </c>
      <c r="Q64" s="4" t="s">
        <v>120</v>
      </c>
      <c r="R64" s="2">
        <v>1422</v>
      </c>
      <c r="S64" s="2">
        <v>1471</v>
      </c>
      <c r="T64" s="2">
        <v>1487</v>
      </c>
      <c r="W64" s="4" t="s">
        <v>118</v>
      </c>
      <c r="X64" s="2">
        <v>31</v>
      </c>
      <c r="Y64" s="2">
        <v>34</v>
      </c>
      <c r="Z64" s="2">
        <v>33</v>
      </c>
      <c r="AA64" s="2">
        <v>35</v>
      </c>
      <c r="AB64" s="2">
        <v>33</v>
      </c>
      <c r="AC64" s="2">
        <v>35</v>
      </c>
      <c r="AG64" s="4" t="s">
        <v>119</v>
      </c>
      <c r="AH64" s="21">
        <v>7.8799999999999995E-2</v>
      </c>
      <c r="AI64" s="21">
        <v>6.7400000000000002E-2</v>
      </c>
      <c r="AJ64" s="21">
        <v>6.7000000000000004E-2</v>
      </c>
      <c r="AK64"/>
      <c r="AL64"/>
      <c r="AM64"/>
    </row>
    <row r="65" spans="1:39">
      <c r="A65" s="4" t="s">
        <v>123</v>
      </c>
      <c r="B65" s="22">
        <v>952000</v>
      </c>
      <c r="C65" s="22">
        <v>2019000</v>
      </c>
      <c r="F65" s="4" t="s">
        <v>121</v>
      </c>
      <c r="G65" s="20">
        <v>27000</v>
      </c>
      <c r="H65" s="20">
        <v>26000</v>
      </c>
      <c r="I65" s="20">
        <v>26000</v>
      </c>
      <c r="J65"/>
      <c r="K65" s="4" t="s">
        <v>121</v>
      </c>
      <c r="L65" s="22">
        <v>22073</v>
      </c>
      <c r="M65" s="22">
        <v>25659</v>
      </c>
      <c r="N65" s="22">
        <v>27858</v>
      </c>
      <c r="Q65" s="4" t="s">
        <v>122</v>
      </c>
      <c r="R65" s="2">
        <v>1454</v>
      </c>
      <c r="S65" s="2">
        <v>1516</v>
      </c>
      <c r="T65" s="2">
        <v>1522</v>
      </c>
      <c r="W65" s="4" t="s">
        <v>120</v>
      </c>
      <c r="X65" s="2">
        <v>30</v>
      </c>
      <c r="Y65" s="2">
        <v>34</v>
      </c>
      <c r="Z65" s="2">
        <v>32</v>
      </c>
      <c r="AA65" s="2">
        <v>34</v>
      </c>
      <c r="AB65" s="2">
        <v>32</v>
      </c>
      <c r="AC65" s="2">
        <v>35</v>
      </c>
      <c r="AG65" s="4" t="s">
        <v>121</v>
      </c>
      <c r="AH65" s="21">
        <v>0.61599999999999999</v>
      </c>
      <c r="AI65" s="21">
        <v>0.89049999999999996</v>
      </c>
      <c r="AJ65" s="21">
        <v>0.91459999999999997</v>
      </c>
      <c r="AK65"/>
      <c r="AL65"/>
      <c r="AM65"/>
    </row>
    <row r="66" spans="1:39">
      <c r="A66" s="4" t="s">
        <v>125</v>
      </c>
      <c r="B66" s="22">
        <v>1147000</v>
      </c>
      <c r="C66" s="22">
        <v>2370000</v>
      </c>
      <c r="F66" s="4" t="s">
        <v>123</v>
      </c>
      <c r="G66" s="20">
        <v>24930</v>
      </c>
      <c r="H66" s="20">
        <v>23250</v>
      </c>
      <c r="I66" s="20">
        <v>23000</v>
      </c>
      <c r="J66"/>
      <c r="K66" s="4" t="s">
        <v>123</v>
      </c>
      <c r="L66" s="22">
        <v>57043</v>
      </c>
      <c r="M66" s="22">
        <v>65652</v>
      </c>
      <c r="N66" s="22">
        <v>68383</v>
      </c>
      <c r="Q66" s="4" t="s">
        <v>124</v>
      </c>
      <c r="R66" s="2">
        <v>1414</v>
      </c>
      <c r="S66" s="2">
        <v>1456</v>
      </c>
      <c r="T66" s="2">
        <v>1473</v>
      </c>
      <c r="W66" s="4" t="s">
        <v>122</v>
      </c>
      <c r="X66" s="2">
        <v>31</v>
      </c>
      <c r="Y66" s="2">
        <v>34</v>
      </c>
      <c r="Z66" s="2">
        <v>33</v>
      </c>
      <c r="AA66" s="2">
        <v>35</v>
      </c>
      <c r="AB66" s="2">
        <v>33</v>
      </c>
      <c r="AC66" s="2">
        <v>35</v>
      </c>
      <c r="AG66" s="4" t="s">
        <v>123</v>
      </c>
      <c r="AH66" s="21">
        <v>0.3427</v>
      </c>
      <c r="AI66" s="21">
        <v>0.2233</v>
      </c>
      <c r="AJ66" s="21">
        <v>0.32100000000000001</v>
      </c>
      <c r="AK66"/>
      <c r="AL66"/>
      <c r="AM66"/>
    </row>
    <row r="67" spans="1:39">
      <c r="A67" s="4" t="s">
        <v>126</v>
      </c>
      <c r="B67" s="22">
        <v>906000</v>
      </c>
      <c r="C67" s="22">
        <v>1859000</v>
      </c>
      <c r="F67" s="4" t="s">
        <v>125</v>
      </c>
      <c r="G67" s="20">
        <v>25123</v>
      </c>
      <c r="H67" s="20">
        <v>22108</v>
      </c>
      <c r="I67" s="20">
        <v>22089</v>
      </c>
      <c r="J67"/>
      <c r="K67" s="4" t="s">
        <v>125</v>
      </c>
      <c r="L67" s="22">
        <v>63860</v>
      </c>
      <c r="M67" s="22">
        <v>74428</v>
      </c>
      <c r="N67" s="22">
        <v>76953</v>
      </c>
      <c r="Q67" s="4" t="s">
        <v>126</v>
      </c>
      <c r="R67" s="2">
        <v>1501</v>
      </c>
      <c r="S67" s="2">
        <v>1520</v>
      </c>
      <c r="T67" s="2">
        <v>1517</v>
      </c>
      <c r="W67" s="4" t="s">
        <v>124</v>
      </c>
      <c r="X67" s="2">
        <v>30</v>
      </c>
      <c r="Y67" s="2">
        <v>33</v>
      </c>
      <c r="Z67" s="2">
        <v>31</v>
      </c>
      <c r="AA67" s="2">
        <v>34</v>
      </c>
      <c r="AB67" s="2">
        <v>31</v>
      </c>
      <c r="AC67" s="2">
        <v>35</v>
      </c>
      <c r="AG67" s="4" t="s">
        <v>125</v>
      </c>
      <c r="AH67" s="21">
        <v>0.14249999999999999</v>
      </c>
      <c r="AI67" s="21">
        <v>0.14480000000000001</v>
      </c>
      <c r="AJ67" s="21">
        <v>0.13669999999999999</v>
      </c>
      <c r="AK67"/>
      <c r="AL67"/>
      <c r="AM67"/>
    </row>
    <row r="68" spans="1:39">
      <c r="A68" s="4" t="s">
        <v>124</v>
      </c>
      <c r="B68" s="22">
        <v>945000</v>
      </c>
      <c r="C68" s="22">
        <v>2027000</v>
      </c>
      <c r="F68" s="4" t="s">
        <v>126</v>
      </c>
      <c r="G68" s="20">
        <v>6500</v>
      </c>
      <c r="H68" s="20">
        <v>13750</v>
      </c>
      <c r="I68" s="20">
        <v>12665</v>
      </c>
      <c r="J68"/>
      <c r="K68" s="4" t="s">
        <v>126</v>
      </c>
      <c r="L68" s="22">
        <v>59950</v>
      </c>
      <c r="M68" s="22">
        <v>71135</v>
      </c>
      <c r="N68" s="22">
        <v>73485</v>
      </c>
      <c r="Q68" s="4" t="s">
        <v>125</v>
      </c>
      <c r="R68" s="2">
        <v>1500</v>
      </c>
      <c r="S68" s="2">
        <v>1531</v>
      </c>
      <c r="T68" s="2">
        <v>1526</v>
      </c>
      <c r="W68" s="4" t="s">
        <v>126</v>
      </c>
      <c r="X68" s="2">
        <v>32</v>
      </c>
      <c r="Y68" s="2">
        <v>35</v>
      </c>
      <c r="Z68" s="2">
        <v>33</v>
      </c>
      <c r="AA68" s="2">
        <v>35</v>
      </c>
      <c r="AB68" s="2">
        <v>33</v>
      </c>
      <c r="AC68" s="2">
        <v>35</v>
      </c>
      <c r="AG68" s="4" t="s">
        <v>126</v>
      </c>
      <c r="AH68" s="21">
        <v>5.96E-2</v>
      </c>
      <c r="AI68" s="21">
        <v>4.7300000000000002E-2</v>
      </c>
      <c r="AJ68" s="21">
        <v>4.6399999999999997E-2</v>
      </c>
      <c r="AK68"/>
      <c r="AL68"/>
      <c r="AM68"/>
    </row>
    <row r="69" spans="1:39">
      <c r="A69" s="4" t="s">
        <v>122</v>
      </c>
      <c r="B69" s="22">
        <v>931000</v>
      </c>
      <c r="C69" s="22">
        <v>1976000</v>
      </c>
      <c r="F69" s="4" t="s">
        <v>124</v>
      </c>
      <c r="G69" s="20">
        <v>16164</v>
      </c>
      <c r="H69" s="20">
        <v>16421</v>
      </c>
      <c r="I69" s="20">
        <v>16500</v>
      </c>
      <c r="J69"/>
      <c r="K69" s="4" t="s">
        <v>124</v>
      </c>
      <c r="L69" s="22">
        <v>62179</v>
      </c>
      <c r="M69" s="22">
        <v>71580</v>
      </c>
      <c r="N69" s="22">
        <v>73840</v>
      </c>
      <c r="Q69" s="4" t="s">
        <v>123</v>
      </c>
      <c r="R69" s="2">
        <v>1326</v>
      </c>
      <c r="S69" s="2">
        <v>1380</v>
      </c>
      <c r="T69" s="2">
        <v>1380</v>
      </c>
      <c r="W69" s="4" t="s">
        <v>125</v>
      </c>
      <c r="X69" s="2">
        <v>33</v>
      </c>
      <c r="Y69" s="2">
        <v>35</v>
      </c>
      <c r="Z69" s="2">
        <v>34</v>
      </c>
      <c r="AA69" s="2">
        <v>35</v>
      </c>
      <c r="AB69" s="2">
        <v>33</v>
      </c>
      <c r="AC69" s="2">
        <v>35</v>
      </c>
      <c r="AG69" s="4" t="s">
        <v>124</v>
      </c>
      <c r="AH69" s="21">
        <v>0.17349999999999999</v>
      </c>
      <c r="AI69" s="21">
        <v>0.1452</v>
      </c>
      <c r="AJ69" s="21">
        <v>0.14360000000000001</v>
      </c>
      <c r="AK69"/>
      <c r="AL69"/>
      <c r="AM69"/>
    </row>
    <row r="70" spans="1:39">
      <c r="A70" s="4" t="s">
        <v>120</v>
      </c>
      <c r="B70" s="22">
        <v>860000</v>
      </c>
      <c r="C70" s="22">
        <v>1884000</v>
      </c>
      <c r="F70" s="4" t="s">
        <v>122</v>
      </c>
      <c r="G70" s="20">
        <v>7000</v>
      </c>
      <c r="H70" s="20">
        <v>12582</v>
      </c>
      <c r="I70" s="20">
        <v>13500</v>
      </c>
      <c r="J70"/>
      <c r="K70" s="4" t="s">
        <v>122</v>
      </c>
      <c r="L70" s="22">
        <v>61748</v>
      </c>
      <c r="M70" s="22">
        <v>72466</v>
      </c>
      <c r="N70" s="22">
        <v>75105</v>
      </c>
      <c r="Q70" s="4" t="s">
        <v>121</v>
      </c>
      <c r="R70" s="2">
        <v>1105</v>
      </c>
      <c r="S70" s="2">
        <v>1127</v>
      </c>
      <c r="T70" s="2">
        <v>1100</v>
      </c>
      <c r="W70" s="4" t="s">
        <v>123</v>
      </c>
      <c r="X70" s="2">
        <v>28</v>
      </c>
      <c r="Y70" s="2">
        <v>32</v>
      </c>
      <c r="Z70" s="2">
        <v>29</v>
      </c>
      <c r="AA70" s="2">
        <v>33</v>
      </c>
      <c r="AB70" s="2">
        <v>29</v>
      </c>
      <c r="AC70" s="2">
        <v>33</v>
      </c>
      <c r="AG70" s="4" t="s">
        <v>122</v>
      </c>
      <c r="AH70" s="21">
        <v>0.11409999999999999</v>
      </c>
      <c r="AI70" s="21">
        <v>8.9099999999999999E-2</v>
      </c>
      <c r="AJ70" s="21">
        <v>7.5999999999999998E-2</v>
      </c>
      <c r="AK70"/>
      <c r="AL70"/>
      <c r="AM70"/>
    </row>
    <row r="71" spans="1:39">
      <c r="A71" s="4" t="s">
        <v>118</v>
      </c>
      <c r="B71" s="22">
        <v>937000</v>
      </c>
      <c r="C71" s="22">
        <v>1946000</v>
      </c>
      <c r="F71" s="4" t="s">
        <v>120</v>
      </c>
      <c r="G71" s="20">
        <v>11660</v>
      </c>
      <c r="H71" s="20">
        <v>14661</v>
      </c>
      <c r="I71" s="20">
        <v>14500</v>
      </c>
      <c r="J71"/>
      <c r="K71" s="4" t="s">
        <v>120</v>
      </c>
      <c r="L71" s="22">
        <v>61608</v>
      </c>
      <c r="M71" s="22">
        <v>70301</v>
      </c>
      <c r="N71" s="22">
        <v>73879</v>
      </c>
      <c r="Q71" s="4" t="s">
        <v>119</v>
      </c>
      <c r="R71" s="2">
        <v>1500</v>
      </c>
      <c r="S71" s="2">
        <v>1545</v>
      </c>
      <c r="T71" s="2">
        <v>1547</v>
      </c>
      <c r="W71" s="4" t="s">
        <v>121</v>
      </c>
      <c r="X71" s="2">
        <v>20</v>
      </c>
      <c r="Y71" s="2">
        <v>26</v>
      </c>
      <c r="Z71" s="2">
        <v>20</v>
      </c>
      <c r="AA71" s="2">
        <v>26</v>
      </c>
      <c r="AB71" s="2">
        <v>19</v>
      </c>
      <c r="AC71" s="2">
        <v>24</v>
      </c>
      <c r="AG71" s="4" t="s">
        <v>120</v>
      </c>
      <c r="AH71" s="21">
        <v>0.1419</v>
      </c>
      <c r="AI71" s="21">
        <v>0.1061</v>
      </c>
      <c r="AJ71" s="21">
        <v>0.1085</v>
      </c>
      <c r="AK71"/>
      <c r="AL71"/>
      <c r="AM71"/>
    </row>
    <row r="72" spans="1:39">
      <c r="A72" s="4" t="s">
        <v>116</v>
      </c>
      <c r="B72" s="22">
        <v>997000</v>
      </c>
      <c r="C72" s="22">
        <v>2119000</v>
      </c>
      <c r="F72" s="4" t="s">
        <v>118</v>
      </c>
      <c r="G72" s="20">
        <v>22500</v>
      </c>
      <c r="H72" s="20">
        <v>21500</v>
      </c>
      <c r="I72" s="20">
        <v>21500</v>
      </c>
      <c r="J72"/>
      <c r="K72" s="4" t="s">
        <v>118</v>
      </c>
      <c r="L72" s="22">
        <v>64144</v>
      </c>
      <c r="M72" s="22">
        <v>74435</v>
      </c>
      <c r="N72" s="22">
        <v>76907</v>
      </c>
      <c r="Q72" s="4" t="s">
        <v>117</v>
      </c>
      <c r="R72" s="2">
        <v>1491</v>
      </c>
      <c r="S72" s="2">
        <v>1503</v>
      </c>
      <c r="T72" s="2">
        <v>1517</v>
      </c>
      <c r="W72" s="4" t="s">
        <v>119</v>
      </c>
      <c r="X72" s="2">
        <v>33</v>
      </c>
      <c r="Y72" s="2">
        <v>35</v>
      </c>
      <c r="Z72" s="2">
        <v>34</v>
      </c>
      <c r="AA72" s="2">
        <v>36</v>
      </c>
      <c r="AB72" s="2">
        <v>34</v>
      </c>
      <c r="AC72" s="2">
        <v>36</v>
      </c>
      <c r="AG72" s="4" t="s">
        <v>118</v>
      </c>
      <c r="AH72" s="21">
        <v>6.9500000000000006E-2</v>
      </c>
      <c r="AI72" s="21">
        <v>5.91E-2</v>
      </c>
      <c r="AJ72" s="21">
        <v>5.45E-2</v>
      </c>
      <c r="AK72"/>
      <c r="AL72"/>
      <c r="AM72"/>
    </row>
    <row r="73" spans="1:39">
      <c r="A73" s="4" t="s">
        <v>114</v>
      </c>
      <c r="B73" s="22">
        <v>1231000</v>
      </c>
      <c r="C73" s="22">
        <v>2490000</v>
      </c>
      <c r="F73" s="4" t="s">
        <v>116</v>
      </c>
      <c r="G73" s="20">
        <v>26866.5</v>
      </c>
      <c r="H73" s="20">
        <v>23250</v>
      </c>
      <c r="I73" s="20">
        <v>22014</v>
      </c>
      <c r="J73"/>
      <c r="K73" s="4" t="s">
        <v>116</v>
      </c>
      <c r="L73" s="22">
        <v>61990</v>
      </c>
      <c r="M73" s="22">
        <v>70060</v>
      </c>
      <c r="N73" s="22">
        <v>72265</v>
      </c>
      <c r="Q73" s="4" t="s">
        <v>115</v>
      </c>
      <c r="R73" s="2">
        <v>1465</v>
      </c>
      <c r="S73" s="2">
        <v>1497</v>
      </c>
      <c r="T73" s="2">
        <v>1503</v>
      </c>
      <c r="W73" s="4" t="s">
        <v>117</v>
      </c>
      <c r="X73" s="2">
        <v>31</v>
      </c>
      <c r="Y73" s="2">
        <v>35</v>
      </c>
      <c r="Z73" s="2">
        <v>32</v>
      </c>
      <c r="AA73" s="2">
        <v>35</v>
      </c>
      <c r="AB73" s="2">
        <v>33</v>
      </c>
      <c r="AC73" s="2">
        <v>35</v>
      </c>
      <c r="AG73" s="4" t="s">
        <v>116</v>
      </c>
      <c r="AH73" s="21">
        <v>0.246</v>
      </c>
      <c r="AI73" s="21">
        <v>0.17119999999999999</v>
      </c>
      <c r="AJ73" s="21">
        <v>0.15440000000000001</v>
      </c>
      <c r="AK73"/>
      <c r="AL73"/>
      <c r="AM73"/>
    </row>
    <row r="74" spans="1:39">
      <c r="A74" s="4" t="s">
        <v>36</v>
      </c>
      <c r="B74" s="22">
        <v>880000</v>
      </c>
      <c r="C74" s="22">
        <v>1924000</v>
      </c>
      <c r="F74" s="4" t="s">
        <v>114</v>
      </c>
      <c r="G74" s="20">
        <v>13167</v>
      </c>
      <c r="H74" s="20">
        <v>11242</v>
      </c>
      <c r="I74" s="20">
        <v>17747</v>
      </c>
      <c r="J74"/>
      <c r="K74" s="4" t="s">
        <v>114</v>
      </c>
      <c r="L74" s="22">
        <v>58755</v>
      </c>
      <c r="M74" s="22">
        <v>68901</v>
      </c>
      <c r="N74" s="22">
        <v>72084</v>
      </c>
      <c r="Q74" s="4" t="s">
        <v>177</v>
      </c>
      <c r="R74" s="2">
        <v>1346</v>
      </c>
      <c r="S74" s="2">
        <v>1412</v>
      </c>
      <c r="T74" s="2">
        <v>1429</v>
      </c>
      <c r="W74" s="4" t="s">
        <v>115</v>
      </c>
      <c r="X74" s="2">
        <v>31</v>
      </c>
      <c r="Y74" s="2">
        <v>34</v>
      </c>
      <c r="Z74" s="2">
        <v>32</v>
      </c>
      <c r="AA74" s="2">
        <v>35</v>
      </c>
      <c r="AB74" s="2">
        <v>32</v>
      </c>
      <c r="AC74" s="2">
        <v>35</v>
      </c>
      <c r="AG74" s="4" t="s">
        <v>114</v>
      </c>
      <c r="AH74" s="21">
        <v>8.8300000000000003E-2</v>
      </c>
      <c r="AI74" s="21">
        <v>6.6199999999999995E-2</v>
      </c>
      <c r="AJ74" s="21">
        <v>6.4199999999999993E-2</v>
      </c>
      <c r="AK74"/>
      <c r="AL74"/>
      <c r="AM74"/>
    </row>
    <row r="75" spans="1:39">
      <c r="A75" s="4" t="s">
        <v>112</v>
      </c>
      <c r="B75" s="22">
        <v>1035000</v>
      </c>
      <c r="C75" s="22">
        <v>2247000</v>
      </c>
      <c r="F75" s="4" t="s">
        <v>36</v>
      </c>
      <c r="G75" s="20">
        <v>19000</v>
      </c>
      <c r="H75" s="20">
        <v>17500</v>
      </c>
      <c r="I75" s="20">
        <v>18000</v>
      </c>
      <c r="J75"/>
      <c r="K75" s="4" t="s">
        <v>36</v>
      </c>
      <c r="L75" s="22">
        <v>60690</v>
      </c>
      <c r="M75" s="22">
        <v>70588</v>
      </c>
      <c r="N75" s="22">
        <v>73053</v>
      </c>
      <c r="Q75" s="4" t="s">
        <v>113</v>
      </c>
      <c r="R75" s="2">
        <v>1452</v>
      </c>
      <c r="S75" s="2">
        <v>1492</v>
      </c>
      <c r="T75" s="2">
        <v>1511</v>
      </c>
      <c r="W75" s="4" t="s">
        <v>177</v>
      </c>
      <c r="X75" s="2">
        <v>29</v>
      </c>
      <c r="Y75" s="2">
        <v>32</v>
      </c>
      <c r="Z75" s="2">
        <v>30</v>
      </c>
      <c r="AA75" s="2">
        <v>33</v>
      </c>
      <c r="AB75" s="2">
        <v>31</v>
      </c>
      <c r="AC75" s="2">
        <v>34</v>
      </c>
      <c r="AG75" s="4" t="s">
        <v>36</v>
      </c>
      <c r="AH75" s="21">
        <v>0.33910000000000001</v>
      </c>
      <c r="AI75" s="21">
        <v>0.27889999999999998</v>
      </c>
      <c r="AJ75" s="21">
        <v>0.2722</v>
      </c>
      <c r="AK75"/>
      <c r="AL75"/>
      <c r="AM75"/>
    </row>
    <row r="76" spans="1:39">
      <c r="F76" s="4" t="s">
        <v>112</v>
      </c>
      <c r="G76" s="20">
        <v>26994.5</v>
      </c>
      <c r="H76" s="20">
        <v>25000</v>
      </c>
      <c r="I76" s="20">
        <v>25000</v>
      </c>
      <c r="J76"/>
      <c r="K76" s="4" t="s">
        <v>112</v>
      </c>
      <c r="L76" s="22">
        <v>56768</v>
      </c>
      <c r="M76" s="22">
        <v>66180</v>
      </c>
      <c r="N76" s="22">
        <v>68577</v>
      </c>
      <c r="Q76" s="4" t="s">
        <v>111</v>
      </c>
      <c r="R76" s="2">
        <v>1493</v>
      </c>
      <c r="S76" s="2">
        <v>1517</v>
      </c>
      <c r="T76" s="2">
        <v>1517</v>
      </c>
      <c r="W76" s="4" t="s">
        <v>113</v>
      </c>
      <c r="X76" s="2">
        <v>31</v>
      </c>
      <c r="Y76" s="2">
        <v>34</v>
      </c>
      <c r="Z76" s="2">
        <v>32</v>
      </c>
      <c r="AA76" s="2">
        <v>35</v>
      </c>
      <c r="AB76" s="2">
        <v>33</v>
      </c>
      <c r="AC76" s="2">
        <v>35</v>
      </c>
      <c r="AG76" s="4" t="s">
        <v>112</v>
      </c>
      <c r="AH76" s="21">
        <v>0.46110000000000001</v>
      </c>
      <c r="AI76" s="21">
        <v>0.43209999999999998</v>
      </c>
      <c r="AJ76" s="21">
        <v>0.4672</v>
      </c>
      <c r="AK76"/>
      <c r="AL76"/>
      <c r="AM76"/>
    </row>
    <row r="77" spans="1:39">
      <c r="I77"/>
      <c r="J77"/>
      <c r="K77"/>
      <c r="W77" s="4" t="s">
        <v>111</v>
      </c>
      <c r="X77" s="2">
        <v>31</v>
      </c>
      <c r="Y77" s="2">
        <v>35</v>
      </c>
      <c r="Z77" s="2">
        <v>33</v>
      </c>
      <c r="AA77" s="2">
        <v>35</v>
      </c>
      <c r="AB77" s="2">
        <v>33</v>
      </c>
      <c r="AC77" s="2">
        <v>35</v>
      </c>
      <c r="AJ77"/>
      <c r="AK77"/>
      <c r="AL77"/>
      <c r="AM77"/>
    </row>
    <row r="78" spans="1:39">
      <c r="B78" s="3" t="s">
        <v>135</v>
      </c>
      <c r="D78"/>
      <c r="E78"/>
      <c r="F78"/>
      <c r="G78"/>
      <c r="I78"/>
      <c r="J78"/>
      <c r="K78"/>
      <c r="L78" s="3" t="s">
        <v>135</v>
      </c>
      <c r="M78"/>
      <c r="P78"/>
      <c r="U78" s="3" t="s">
        <v>135</v>
      </c>
      <c r="X78"/>
      <c r="Y78"/>
      <c r="Z78"/>
      <c r="AJ78"/>
      <c r="AK78"/>
      <c r="AL78"/>
      <c r="AM78"/>
    </row>
    <row r="79" spans="1:39">
      <c r="B79">
        <v>2015</v>
      </c>
      <c r="D79">
        <v>2019</v>
      </c>
      <c r="E79"/>
      <c r="F79">
        <v>2022</v>
      </c>
      <c r="G79"/>
      <c r="I79"/>
      <c r="J79"/>
      <c r="K79"/>
      <c r="L79" t="s">
        <v>134</v>
      </c>
      <c r="M79"/>
      <c r="O79" t="s">
        <v>133</v>
      </c>
      <c r="P79"/>
      <c r="U79">
        <v>2015</v>
      </c>
      <c r="W79">
        <v>2019</v>
      </c>
      <c r="X79"/>
      <c r="Y79">
        <v>2022</v>
      </c>
      <c r="Z79"/>
      <c r="AJ79"/>
      <c r="AK79"/>
      <c r="AL79"/>
      <c r="AM79"/>
    </row>
    <row r="80" spans="1:39">
      <c r="A80" s="3" t="s">
        <v>68</v>
      </c>
      <c r="B80" t="s">
        <v>132</v>
      </c>
      <c r="C80" t="s">
        <v>131</v>
      </c>
      <c r="D80" t="s">
        <v>132</v>
      </c>
      <c r="E80" t="s">
        <v>131</v>
      </c>
      <c r="F80" t="s">
        <v>132</v>
      </c>
      <c r="G80" t="s">
        <v>131</v>
      </c>
      <c r="H80"/>
      <c r="I80"/>
      <c r="J80"/>
      <c r="K80" s="3" t="s">
        <v>68</v>
      </c>
      <c r="L80">
        <v>2015</v>
      </c>
      <c r="M80">
        <v>2019</v>
      </c>
      <c r="N80">
        <v>2022</v>
      </c>
      <c r="O80">
        <v>2015</v>
      </c>
      <c r="P80">
        <v>2019</v>
      </c>
      <c r="Q80">
        <v>2022</v>
      </c>
      <c r="T80" s="3" t="s">
        <v>68</v>
      </c>
      <c r="U80" t="s">
        <v>130</v>
      </c>
      <c r="V80" t="s">
        <v>129</v>
      </c>
      <c r="W80" t="s">
        <v>130</v>
      </c>
      <c r="X80" t="s">
        <v>129</v>
      </c>
      <c r="Y80" t="s">
        <v>130</v>
      </c>
      <c r="Z80" t="s">
        <v>129</v>
      </c>
      <c r="AJ80"/>
      <c r="AK80"/>
      <c r="AL80"/>
      <c r="AM80"/>
    </row>
    <row r="81" spans="1:26">
      <c r="A81" s="4" t="s">
        <v>112</v>
      </c>
      <c r="B81" s="2">
        <v>86900</v>
      </c>
      <c r="C81" s="2">
        <v>65800</v>
      </c>
      <c r="D81" s="2">
        <v>107974</v>
      </c>
      <c r="E81" s="2">
        <v>78514</v>
      </c>
      <c r="F81" s="2">
        <v>107974</v>
      </c>
      <c r="G81" s="2">
        <v>78514</v>
      </c>
      <c r="K81" s="4" t="s">
        <v>111</v>
      </c>
      <c r="L81" s="2">
        <v>0.96199999999999997</v>
      </c>
      <c r="M81" s="2">
        <v>0.96599999999999997</v>
      </c>
      <c r="N81" s="2">
        <v>0.97199999999999998</v>
      </c>
      <c r="O81" s="2">
        <v>0.87390000000000001</v>
      </c>
      <c r="P81" s="2">
        <v>0.87670000000000003</v>
      </c>
      <c r="Q81" s="2">
        <v>0.87770000000000004</v>
      </c>
      <c r="T81" s="4" t="s">
        <v>111</v>
      </c>
      <c r="U81" s="2">
        <v>5473</v>
      </c>
      <c r="V81" s="2">
        <v>6859</v>
      </c>
      <c r="W81" s="2">
        <v>5963</v>
      </c>
      <c r="X81" s="2">
        <v>7469</v>
      </c>
      <c r="Y81" s="2">
        <v>6089</v>
      </c>
      <c r="Z81" s="2">
        <v>7517</v>
      </c>
    </row>
    <row r="82" spans="1:26">
      <c r="A82" s="4" t="s">
        <v>36</v>
      </c>
      <c r="B82" s="2">
        <v>72500</v>
      </c>
      <c r="C82" s="2">
        <v>57000</v>
      </c>
      <c r="D82" s="2">
        <v>93021</v>
      </c>
      <c r="E82" s="2">
        <v>70858</v>
      </c>
      <c r="F82" s="2">
        <v>93021</v>
      </c>
      <c r="G82" s="2">
        <v>70858</v>
      </c>
      <c r="K82" s="4" t="s">
        <v>113</v>
      </c>
      <c r="L82" s="2">
        <v>0.95609999999999995</v>
      </c>
      <c r="M82" s="2">
        <v>0.95489999999999997</v>
      </c>
      <c r="N82" s="2">
        <v>0.96</v>
      </c>
      <c r="O82" s="2">
        <v>0.86870000000000003</v>
      </c>
      <c r="P82" s="2">
        <v>0.85209999999999997</v>
      </c>
      <c r="Q82" s="2">
        <v>0.85709999999999997</v>
      </c>
      <c r="T82" s="4" t="s">
        <v>113</v>
      </c>
      <c r="U82" s="2">
        <v>10678</v>
      </c>
      <c r="V82" s="2">
        <v>13258</v>
      </c>
      <c r="W82" s="2">
        <v>10764</v>
      </c>
      <c r="X82" s="2">
        <v>14009</v>
      </c>
      <c r="Y82" s="2">
        <v>10774</v>
      </c>
      <c r="Z82" s="2">
        <v>14803</v>
      </c>
    </row>
    <row r="83" spans="1:26">
      <c r="A83" s="4" t="s">
        <v>114</v>
      </c>
      <c r="B83" s="2">
        <v>85900</v>
      </c>
      <c r="C83" s="2">
        <v>54500</v>
      </c>
      <c r="D83" s="2">
        <v>112166</v>
      </c>
      <c r="E83" s="2">
        <v>129420</v>
      </c>
      <c r="F83" s="2">
        <v>112166</v>
      </c>
      <c r="G83" s="2">
        <v>129420</v>
      </c>
      <c r="K83" s="4" t="s">
        <v>177</v>
      </c>
      <c r="L83" s="2">
        <v>0.82099999999999995</v>
      </c>
      <c r="M83" s="2">
        <v>0.87460000000000004</v>
      </c>
      <c r="N83" s="2">
        <v>0.84730000000000005</v>
      </c>
      <c r="O83" s="2">
        <v>0.40410000000000001</v>
      </c>
      <c r="P83" s="2">
        <v>0.44629999999999997</v>
      </c>
      <c r="Q83" s="2">
        <v>0.45660000000000001</v>
      </c>
      <c r="T83" s="4" t="s">
        <v>177</v>
      </c>
      <c r="U83" s="2">
        <v>2842</v>
      </c>
      <c r="V83" s="2">
        <v>3233</v>
      </c>
      <c r="W83" s="2">
        <v>3420</v>
      </c>
      <c r="X83" s="2">
        <v>3498</v>
      </c>
      <c r="Y83" s="2">
        <v>3641</v>
      </c>
      <c r="Z83" s="2">
        <v>3624</v>
      </c>
    </row>
    <row r="84" spans="1:26">
      <c r="A84" s="4" t="s">
        <v>116</v>
      </c>
      <c r="B84" s="2">
        <v>83600</v>
      </c>
      <c r="C84" s="2">
        <v>69800</v>
      </c>
      <c r="D84" s="2">
        <v>99998</v>
      </c>
      <c r="E84" s="2">
        <v>87824</v>
      </c>
      <c r="F84" s="2">
        <v>99998</v>
      </c>
      <c r="G84" s="2">
        <v>87824</v>
      </c>
      <c r="K84" s="4" t="s">
        <v>115</v>
      </c>
      <c r="L84" s="2">
        <v>0.94599999999999995</v>
      </c>
      <c r="M84" s="2">
        <v>0.94379999999999997</v>
      </c>
      <c r="N84" s="2">
        <v>0.94320000000000004</v>
      </c>
      <c r="O84" s="2">
        <v>0.76219999999999999</v>
      </c>
      <c r="P84" s="2">
        <v>0.74860000000000004</v>
      </c>
      <c r="Q84" s="2">
        <v>0.7288</v>
      </c>
      <c r="T84" s="4" t="s">
        <v>115</v>
      </c>
      <c r="U84" s="2">
        <v>7018</v>
      </c>
      <c r="V84" s="2">
        <v>9944</v>
      </c>
      <c r="W84" s="2">
        <v>7083</v>
      </c>
      <c r="X84" s="2">
        <v>10294</v>
      </c>
      <c r="Y84" s="2">
        <v>6994</v>
      </c>
      <c r="Z84" s="2">
        <v>10253</v>
      </c>
    </row>
    <row r="85" spans="1:26">
      <c r="A85" s="4" t="s">
        <v>118</v>
      </c>
      <c r="B85" s="2">
        <v>83300</v>
      </c>
      <c r="C85" s="2">
        <v>66500</v>
      </c>
      <c r="D85" s="2">
        <v>89871</v>
      </c>
      <c r="E85" s="2">
        <v>79434</v>
      </c>
      <c r="F85" s="2">
        <v>89871</v>
      </c>
      <c r="G85" s="2">
        <v>79434</v>
      </c>
      <c r="K85" s="4" t="s">
        <v>117</v>
      </c>
      <c r="L85" s="2">
        <v>0.96779999999999999</v>
      </c>
      <c r="M85" s="2">
        <v>0.96379999999999999</v>
      </c>
      <c r="N85" s="2">
        <v>0.97899999999999998</v>
      </c>
      <c r="O85" s="2">
        <v>0.90190000000000003</v>
      </c>
      <c r="P85" s="2">
        <v>0.87380000000000002</v>
      </c>
      <c r="Q85" s="2">
        <v>0.89800000000000002</v>
      </c>
      <c r="T85" s="4" t="s">
        <v>117</v>
      </c>
      <c r="U85" s="2">
        <v>5258</v>
      </c>
      <c r="V85" s="2">
        <v>2697</v>
      </c>
      <c r="W85" s="2">
        <v>5301</v>
      </c>
      <c r="X85" s="2">
        <v>2946</v>
      </c>
      <c r="Y85" s="2">
        <v>5308</v>
      </c>
      <c r="Z85" s="2">
        <v>2997</v>
      </c>
    </row>
    <row r="86" spans="1:26">
      <c r="A86" s="4" t="s">
        <v>120</v>
      </c>
      <c r="B86" s="2">
        <v>77200</v>
      </c>
      <c r="C86" s="2">
        <v>64800</v>
      </c>
      <c r="D86" s="2">
        <v>91176</v>
      </c>
      <c r="E86" s="2">
        <v>78779</v>
      </c>
      <c r="F86" s="2">
        <v>91176</v>
      </c>
      <c r="G86" s="2">
        <v>78779</v>
      </c>
      <c r="K86" s="4" t="s">
        <v>119</v>
      </c>
      <c r="L86" s="2">
        <v>0.91300000000000003</v>
      </c>
      <c r="M86" s="2">
        <v>0.94159999999999999</v>
      </c>
      <c r="N86" s="2">
        <v>0.95399999999999996</v>
      </c>
      <c r="O86" s="2">
        <v>0.81169999999999998</v>
      </c>
      <c r="P86" s="2">
        <v>0.85150000000000003</v>
      </c>
      <c r="Q86" s="2">
        <v>0.86909999999999998</v>
      </c>
      <c r="T86" s="4" t="s">
        <v>119</v>
      </c>
      <c r="U86" s="2">
        <v>4476</v>
      </c>
      <c r="V86" s="2">
        <v>6807</v>
      </c>
      <c r="W86" s="2">
        <v>4550</v>
      </c>
      <c r="X86" s="2">
        <v>6972</v>
      </c>
      <c r="Y86" s="2">
        <v>4516</v>
      </c>
      <c r="Z86" s="2">
        <v>6990</v>
      </c>
    </row>
    <row r="87" spans="1:26">
      <c r="A87" s="4" t="s">
        <v>122</v>
      </c>
      <c r="B87" s="2">
        <v>84400</v>
      </c>
      <c r="C87" s="2">
        <v>76300</v>
      </c>
      <c r="D87" s="2">
        <v>93115</v>
      </c>
      <c r="E87" s="2">
        <v>77260</v>
      </c>
      <c r="F87" s="2">
        <v>93115</v>
      </c>
      <c r="G87" s="2">
        <v>77260</v>
      </c>
      <c r="K87" s="4" t="s">
        <v>121</v>
      </c>
      <c r="L87" s="2">
        <v>0.70169999999999999</v>
      </c>
      <c r="M87" s="2">
        <v>0.73240000000000005</v>
      </c>
      <c r="N87" s="2">
        <v>0.76290000000000002</v>
      </c>
      <c r="O87" s="2">
        <v>0.54920000000000002</v>
      </c>
      <c r="P87" s="2">
        <v>0.55520000000000003</v>
      </c>
      <c r="Q87" s="2">
        <v>0.63219999999999998</v>
      </c>
      <c r="T87" s="4" t="s">
        <v>121</v>
      </c>
      <c r="U87" s="2">
        <v>1395</v>
      </c>
      <c r="V87" s="2">
        <v>96</v>
      </c>
      <c r="W87" s="2">
        <v>1653</v>
      </c>
      <c r="X87" s="2">
        <v>93</v>
      </c>
      <c r="Y87" s="2">
        <v>1654</v>
      </c>
      <c r="Z87" s="2">
        <v>97</v>
      </c>
    </row>
    <row r="88" spans="1:26">
      <c r="A88" s="4" t="s">
        <v>124</v>
      </c>
      <c r="B88" s="2">
        <v>93500</v>
      </c>
      <c r="C88" s="2">
        <v>65200</v>
      </c>
      <c r="D88" s="2">
        <v>96375</v>
      </c>
      <c r="E88" s="2">
        <v>71107</v>
      </c>
      <c r="F88" s="2">
        <v>96375</v>
      </c>
      <c r="G88" s="2">
        <v>71107</v>
      </c>
      <c r="K88" s="4" t="s">
        <v>123</v>
      </c>
      <c r="L88" s="2">
        <v>0.87390000000000001</v>
      </c>
      <c r="M88" s="2">
        <v>0.87419999999999998</v>
      </c>
      <c r="N88" s="2">
        <v>0.89810000000000001</v>
      </c>
      <c r="O88" s="2">
        <v>0.75519999999999998</v>
      </c>
      <c r="P88" s="2">
        <v>0.72450000000000003</v>
      </c>
      <c r="Q88" s="2">
        <v>0.80030000000000001</v>
      </c>
      <c r="T88" s="4" t="s">
        <v>123</v>
      </c>
      <c r="U88" s="2">
        <v>5034</v>
      </c>
      <c r="V88" s="2">
        <v>2057</v>
      </c>
      <c r="W88" s="2">
        <v>5030</v>
      </c>
      <c r="X88" s="2">
        <v>1802</v>
      </c>
      <c r="Y88" s="2">
        <v>5164</v>
      </c>
      <c r="Z88" s="2">
        <v>1775</v>
      </c>
    </row>
    <row r="89" spans="1:26">
      <c r="A89" s="4" t="s">
        <v>126</v>
      </c>
      <c r="B89" s="2">
        <v>89700</v>
      </c>
      <c r="C89" s="2">
        <v>70300</v>
      </c>
      <c r="D89" s="2">
        <v>84918</v>
      </c>
      <c r="E89" s="2">
        <v>77816</v>
      </c>
      <c r="F89" s="2">
        <v>84918</v>
      </c>
      <c r="G89" s="2">
        <v>77816</v>
      </c>
      <c r="K89" s="4" t="s">
        <v>125</v>
      </c>
      <c r="L89" s="2">
        <v>0.90100000000000002</v>
      </c>
      <c r="M89" s="2">
        <v>0.91920000000000002</v>
      </c>
      <c r="N89" s="2">
        <v>0.91669999999999996</v>
      </c>
      <c r="O89" s="2">
        <v>0.84650000000000003</v>
      </c>
      <c r="P89" s="2">
        <v>0.85350000000000004</v>
      </c>
      <c r="Q89" s="2">
        <v>0.85650000000000004</v>
      </c>
      <c r="T89" s="4" t="s">
        <v>125</v>
      </c>
      <c r="U89" s="2">
        <v>802</v>
      </c>
      <c r="V89" s="2"/>
      <c r="W89" s="2">
        <v>886</v>
      </c>
      <c r="X89" s="2"/>
      <c r="Y89" s="2">
        <v>893</v>
      </c>
      <c r="Z89" s="2"/>
    </row>
    <row r="90" spans="1:26">
      <c r="A90" s="4" t="s">
        <v>125</v>
      </c>
      <c r="B90" s="2">
        <v>88800</v>
      </c>
      <c r="C90" s="2">
        <v>72500</v>
      </c>
      <c r="D90" s="2">
        <v>108988</v>
      </c>
      <c r="E90" s="2">
        <v>112059</v>
      </c>
      <c r="F90" s="2">
        <v>108988</v>
      </c>
      <c r="G90" s="2">
        <v>112059</v>
      </c>
      <c r="K90" s="4" t="s">
        <v>126</v>
      </c>
      <c r="L90" s="2">
        <v>0.97519999999999996</v>
      </c>
      <c r="M90" s="2">
        <v>0.97709999999999997</v>
      </c>
      <c r="N90" s="2">
        <v>0.97099999999999997</v>
      </c>
      <c r="O90" s="2">
        <v>0.85750000000000004</v>
      </c>
      <c r="P90" s="2">
        <v>0.86699999999999999</v>
      </c>
      <c r="Q90" s="2">
        <v>0.84760000000000002</v>
      </c>
      <c r="T90" s="4" t="s">
        <v>126</v>
      </c>
      <c r="U90" s="2">
        <v>7236</v>
      </c>
      <c r="V90" s="2">
        <v>18453</v>
      </c>
      <c r="W90" s="2">
        <v>7582</v>
      </c>
      <c r="X90" s="2">
        <v>21616</v>
      </c>
      <c r="Y90" s="2">
        <v>7547</v>
      </c>
      <c r="Z90" s="2">
        <v>21592</v>
      </c>
    </row>
    <row r="91" spans="1:26">
      <c r="A91" s="4" t="s">
        <v>123</v>
      </c>
      <c r="B91" s="2">
        <v>81900</v>
      </c>
      <c r="C91" s="2">
        <v>66200</v>
      </c>
      <c r="D91" s="2">
        <v>95033</v>
      </c>
      <c r="E91" s="2">
        <v>79832</v>
      </c>
      <c r="F91" s="2">
        <v>95033</v>
      </c>
      <c r="G91" s="2">
        <v>79832</v>
      </c>
      <c r="K91" s="4" t="s">
        <v>124</v>
      </c>
      <c r="L91" s="2">
        <v>0.94910000000000005</v>
      </c>
      <c r="M91" s="2">
        <v>0.94130000000000003</v>
      </c>
      <c r="N91" s="2">
        <v>0.94910000000000005</v>
      </c>
      <c r="O91" s="2">
        <v>0.91020000000000001</v>
      </c>
      <c r="P91" s="2">
        <v>0.89400000000000002</v>
      </c>
      <c r="Q91" s="2">
        <v>0.90759999999999996</v>
      </c>
      <c r="T91" s="4" t="s">
        <v>124</v>
      </c>
      <c r="U91" s="2">
        <v>7211</v>
      </c>
      <c r="V91" s="2">
        <v>10263</v>
      </c>
      <c r="W91" s="2">
        <v>7089</v>
      </c>
      <c r="X91" s="2">
        <v>11745</v>
      </c>
      <c r="Y91" s="2">
        <v>7141</v>
      </c>
      <c r="Z91" s="2">
        <v>12080</v>
      </c>
    </row>
    <row r="92" spans="1:26">
      <c r="A92" s="4" t="s">
        <v>121</v>
      </c>
      <c r="B92" s="2">
        <v>86600</v>
      </c>
      <c r="C92" s="2">
        <v>66300</v>
      </c>
      <c r="D92" s="2">
        <v>91668</v>
      </c>
      <c r="E92" s="2">
        <v>79354</v>
      </c>
      <c r="F92" s="2">
        <v>91668</v>
      </c>
      <c r="G92" s="2">
        <v>79354</v>
      </c>
      <c r="K92" s="4" t="s">
        <v>122</v>
      </c>
      <c r="L92" s="2">
        <v>0.94850000000000001</v>
      </c>
      <c r="M92" s="2">
        <v>0.95620000000000005</v>
      </c>
      <c r="N92" s="2">
        <v>0.94620000000000004</v>
      </c>
      <c r="O92" s="2">
        <v>0.87129999999999996</v>
      </c>
      <c r="P92" s="2">
        <v>0.87439999999999996</v>
      </c>
      <c r="Q92" s="2">
        <v>0.8831</v>
      </c>
      <c r="T92" s="4" t="s">
        <v>122</v>
      </c>
      <c r="U92" s="2">
        <v>6480</v>
      </c>
      <c r="V92" s="2">
        <v>9230</v>
      </c>
      <c r="W92" s="2">
        <v>6596</v>
      </c>
      <c r="X92" s="2">
        <v>10366</v>
      </c>
      <c r="Y92" s="2">
        <v>6546</v>
      </c>
      <c r="Z92" s="2">
        <v>10037</v>
      </c>
    </row>
    <row r="93" spans="1:26">
      <c r="A93" s="4" t="s">
        <v>119</v>
      </c>
      <c r="B93" s="2">
        <v>104700</v>
      </c>
      <c r="C93" s="2">
        <v>82200</v>
      </c>
      <c r="D93" s="2">
        <v>111222</v>
      </c>
      <c r="E93" s="2">
        <v>112623</v>
      </c>
      <c r="F93" s="2">
        <v>111222</v>
      </c>
      <c r="G93" s="2">
        <v>112623</v>
      </c>
      <c r="K93" s="4" t="s">
        <v>120</v>
      </c>
      <c r="L93" s="2">
        <v>0.93200000000000005</v>
      </c>
      <c r="M93" s="2">
        <v>0.94520000000000004</v>
      </c>
      <c r="N93" s="2">
        <v>0.94530000000000003</v>
      </c>
      <c r="O93" s="2">
        <v>0.86780000000000002</v>
      </c>
      <c r="P93" s="2">
        <v>0.88390000000000002</v>
      </c>
      <c r="Q93" s="2">
        <v>0.86939999999999995</v>
      </c>
      <c r="T93" s="4" t="s">
        <v>120</v>
      </c>
      <c r="U93" s="2">
        <v>14195</v>
      </c>
      <c r="V93" s="2">
        <v>7397</v>
      </c>
      <c r="W93" s="2">
        <v>15105</v>
      </c>
      <c r="X93" s="2">
        <v>8418</v>
      </c>
      <c r="Y93" s="2">
        <v>14976</v>
      </c>
      <c r="Z93" s="2">
        <v>8984</v>
      </c>
    </row>
    <row r="94" spans="1:26">
      <c r="A94" s="4" t="s">
        <v>117</v>
      </c>
      <c r="B94" s="2">
        <v>74700</v>
      </c>
      <c r="C94" s="2">
        <v>60800</v>
      </c>
      <c r="D94" s="2">
        <v>95689</v>
      </c>
      <c r="E94" s="2">
        <v>84713</v>
      </c>
      <c r="F94" s="2">
        <v>95689</v>
      </c>
      <c r="G94" s="2">
        <v>84713</v>
      </c>
      <c r="K94" s="4" t="s">
        <v>118</v>
      </c>
      <c r="L94" s="2">
        <v>0.94689999999999996</v>
      </c>
      <c r="M94" s="2">
        <v>0.95820000000000005</v>
      </c>
      <c r="N94" s="2">
        <v>0.95489999999999997</v>
      </c>
      <c r="O94" s="2">
        <v>0.87919999999999998</v>
      </c>
      <c r="P94" s="2">
        <v>0.87190000000000001</v>
      </c>
      <c r="Q94" s="2">
        <v>0.86350000000000005</v>
      </c>
      <c r="T94" s="4" t="s">
        <v>118</v>
      </c>
      <c r="U94" s="2">
        <v>8100</v>
      </c>
      <c r="V94" s="2">
        <v>19489</v>
      </c>
      <c r="W94" s="2">
        <v>8216</v>
      </c>
      <c r="X94" s="2">
        <v>22861</v>
      </c>
      <c r="Y94" s="2">
        <v>8221</v>
      </c>
      <c r="Z94" s="2">
        <v>23235</v>
      </c>
    </row>
    <row r="95" spans="1:26">
      <c r="A95" s="4" t="s">
        <v>115</v>
      </c>
      <c r="B95" s="2">
        <v>94000</v>
      </c>
      <c r="C95" s="2">
        <v>70400</v>
      </c>
      <c r="D95" s="2">
        <v>97798</v>
      </c>
      <c r="E95" s="2">
        <v>88873</v>
      </c>
      <c r="F95" s="2">
        <v>97798</v>
      </c>
      <c r="G95" s="2">
        <v>88873</v>
      </c>
      <c r="K95" s="4" t="s">
        <v>116</v>
      </c>
      <c r="L95" s="2">
        <v>0.88300000000000001</v>
      </c>
      <c r="M95" s="2">
        <v>0.88839999999999997</v>
      </c>
      <c r="N95" s="2">
        <v>0.90490000000000004</v>
      </c>
      <c r="O95" s="2">
        <v>0.71819999999999995</v>
      </c>
      <c r="P95" s="2">
        <v>0.74909999999999999</v>
      </c>
      <c r="Q95" s="2">
        <v>0.75990000000000002</v>
      </c>
      <c r="T95" s="4" t="s">
        <v>116</v>
      </c>
      <c r="U95" s="2">
        <v>5819</v>
      </c>
      <c r="V95" s="2">
        <v>6699</v>
      </c>
      <c r="W95" s="2">
        <v>6483</v>
      </c>
      <c r="X95" s="2">
        <v>7440</v>
      </c>
      <c r="Y95" s="2">
        <v>6535</v>
      </c>
      <c r="Z95" s="2">
        <v>7562</v>
      </c>
    </row>
    <row r="96" spans="1:26">
      <c r="A96" s="4" t="s">
        <v>177</v>
      </c>
      <c r="B96" s="2">
        <v>89200</v>
      </c>
      <c r="C96" s="2">
        <v>68600</v>
      </c>
      <c r="D96" s="2">
        <v>98159</v>
      </c>
      <c r="E96" s="2">
        <v>82237</v>
      </c>
      <c r="F96" s="2">
        <v>98159</v>
      </c>
      <c r="G96" s="2">
        <v>82237</v>
      </c>
      <c r="K96" s="4" t="s">
        <v>114</v>
      </c>
      <c r="L96" s="2">
        <v>0.9153</v>
      </c>
      <c r="M96" s="2">
        <v>0.92020000000000002</v>
      </c>
      <c r="N96" s="2">
        <v>0.93569999999999998</v>
      </c>
      <c r="O96" s="2">
        <v>0.84750000000000003</v>
      </c>
      <c r="P96" s="2">
        <v>0.80610000000000004</v>
      </c>
      <c r="Q96" s="2">
        <v>0.84340000000000004</v>
      </c>
      <c r="T96" s="4" t="s">
        <v>114</v>
      </c>
      <c r="U96" s="2">
        <v>983</v>
      </c>
      <c r="V96" s="2">
        <v>1226</v>
      </c>
      <c r="W96" s="2">
        <v>948</v>
      </c>
      <c r="X96" s="2">
        <v>1285</v>
      </c>
      <c r="Y96" s="2">
        <v>938</v>
      </c>
      <c r="Z96" s="2">
        <v>1299</v>
      </c>
    </row>
    <row r="97" spans="1:26">
      <c r="A97" s="4" t="s">
        <v>113</v>
      </c>
      <c r="B97" s="2">
        <v>85900</v>
      </c>
      <c r="C97" s="2">
        <v>71600</v>
      </c>
      <c r="D97" s="2">
        <v>103246</v>
      </c>
      <c r="E97" s="2">
        <v>80445</v>
      </c>
      <c r="F97" s="2">
        <v>103246</v>
      </c>
      <c r="G97" s="2">
        <v>80445</v>
      </c>
      <c r="K97" s="4" t="s">
        <v>36</v>
      </c>
      <c r="L97" s="2">
        <v>0.91310000000000002</v>
      </c>
      <c r="M97" s="2">
        <v>0.91900000000000004</v>
      </c>
      <c r="N97" s="2">
        <v>0.94040000000000001</v>
      </c>
      <c r="O97" s="2">
        <v>0.88090000000000002</v>
      </c>
      <c r="P97" s="2">
        <v>0.8831</v>
      </c>
      <c r="Q97" s="2">
        <v>0.90029999999999999</v>
      </c>
      <c r="T97" s="4" t="s">
        <v>36</v>
      </c>
      <c r="U97" s="2">
        <v>9483</v>
      </c>
      <c r="V97" s="2">
        <v>4461</v>
      </c>
      <c r="W97" s="2">
        <v>9639</v>
      </c>
      <c r="X97" s="2">
        <v>4793</v>
      </c>
      <c r="Y97" s="2">
        <v>9637</v>
      </c>
      <c r="Z97" s="2">
        <v>4846</v>
      </c>
    </row>
    <row r="98" spans="1:26">
      <c r="A98" s="4" t="s">
        <v>111</v>
      </c>
      <c r="B98" s="2">
        <v>83200</v>
      </c>
      <c r="C98" s="2">
        <v>56600</v>
      </c>
      <c r="D98" s="2">
        <v>88655</v>
      </c>
      <c r="E98" s="2">
        <v>72046</v>
      </c>
      <c r="F98" s="2">
        <v>88655</v>
      </c>
      <c r="G98" s="2">
        <v>72046</v>
      </c>
      <c r="K98" s="4" t="s">
        <v>112</v>
      </c>
      <c r="L98" s="2">
        <v>0.88160000000000005</v>
      </c>
      <c r="M98" s="2">
        <v>0.88819999999999999</v>
      </c>
      <c r="N98" s="2">
        <v>0.8952</v>
      </c>
      <c r="O98" s="2">
        <v>0.82699999999999996</v>
      </c>
      <c r="P98" s="2">
        <v>0.81740000000000002</v>
      </c>
      <c r="Q98" s="2">
        <v>0.84789999999999999</v>
      </c>
      <c r="T98" s="4" t="s">
        <v>112</v>
      </c>
      <c r="U98" s="2">
        <v>4190</v>
      </c>
      <c r="V98" s="2">
        <v>1301</v>
      </c>
      <c r="W98" s="2">
        <v>4177</v>
      </c>
      <c r="X98" s="2">
        <v>1207</v>
      </c>
      <c r="Y98" s="2">
        <v>4157</v>
      </c>
      <c r="Z98" s="2">
        <v>1086</v>
      </c>
    </row>
    <row r="99" spans="1:26">
      <c r="F99"/>
      <c r="G99"/>
    </row>
    <row r="100" spans="1:26">
      <c r="F100"/>
      <c r="G100"/>
    </row>
    <row r="101" spans="1:26">
      <c r="F101"/>
      <c r="G101"/>
    </row>
    <row r="102" spans="1:26">
      <c r="F102"/>
      <c r="G102"/>
      <c r="K102"/>
      <c r="L102"/>
      <c r="M102"/>
    </row>
    <row r="103" spans="1:26">
      <c r="D103"/>
      <c r="E103"/>
      <c r="F103"/>
      <c r="G103"/>
      <c r="H103"/>
    </row>
    <row r="105" spans="1:26">
      <c r="B105" s="3" t="s">
        <v>135</v>
      </c>
      <c r="D105"/>
      <c r="E105"/>
      <c r="F105"/>
      <c r="G105"/>
      <c r="H105"/>
      <c r="I105"/>
    </row>
    <row r="106" spans="1:26">
      <c r="B106">
        <v>2015</v>
      </c>
      <c r="D106">
        <v>2019</v>
      </c>
      <c r="E106"/>
      <c r="F106">
        <v>2022</v>
      </c>
      <c r="G106"/>
      <c r="H106"/>
      <c r="I106"/>
    </row>
    <row r="107" spans="1:26">
      <c r="A107" s="3" t="s">
        <v>68</v>
      </c>
      <c r="B107" t="s">
        <v>179</v>
      </c>
      <c r="C107" t="s">
        <v>178</v>
      </c>
      <c r="D107" t="s">
        <v>179</v>
      </c>
      <c r="E107" t="s">
        <v>178</v>
      </c>
      <c r="F107" t="s">
        <v>179</v>
      </c>
      <c r="G107" t="s">
        <v>178</v>
      </c>
      <c r="H107"/>
      <c r="I107"/>
    </row>
    <row r="108" spans="1:26">
      <c r="A108" s="4" t="s">
        <v>112</v>
      </c>
      <c r="B108" s="2">
        <v>42511</v>
      </c>
      <c r="C108" s="2">
        <v>42511</v>
      </c>
      <c r="D108" s="2">
        <v>49880</v>
      </c>
      <c r="E108" s="2">
        <v>49880</v>
      </c>
      <c r="F108" s="2">
        <v>51830</v>
      </c>
      <c r="G108" s="2">
        <v>51830</v>
      </c>
      <c r="H108"/>
      <c r="I108"/>
    </row>
    <row r="109" spans="1:26">
      <c r="A109" s="4" t="s">
        <v>36</v>
      </c>
      <c r="B109" s="2">
        <v>47436</v>
      </c>
      <c r="C109" s="2">
        <v>47436</v>
      </c>
      <c r="D109" s="2">
        <v>55464</v>
      </c>
      <c r="E109" s="2">
        <v>55464</v>
      </c>
      <c r="F109" s="2">
        <v>57910</v>
      </c>
      <c r="G109" s="2">
        <v>57910</v>
      </c>
      <c r="H109"/>
      <c r="I109"/>
    </row>
    <row r="110" spans="1:26">
      <c r="A110" s="4" t="s">
        <v>114</v>
      </c>
      <c r="B110" s="2">
        <v>43362</v>
      </c>
      <c r="C110" s="2">
        <v>43362</v>
      </c>
      <c r="D110" s="2">
        <v>52362</v>
      </c>
      <c r="E110" s="2">
        <v>52362</v>
      </c>
      <c r="F110" s="2">
        <v>54600</v>
      </c>
      <c r="G110" s="2">
        <v>54600</v>
      </c>
      <c r="H110"/>
      <c r="I110"/>
    </row>
    <row r="111" spans="1:26">
      <c r="A111" s="4" t="s">
        <v>116</v>
      </c>
      <c r="B111" s="2">
        <v>49022</v>
      </c>
      <c r="C111" s="2">
        <v>49022</v>
      </c>
      <c r="D111" s="2">
        <v>55465</v>
      </c>
      <c r="E111" s="2">
        <v>55465</v>
      </c>
      <c r="F111" s="2">
        <v>57119</v>
      </c>
      <c r="G111" s="2">
        <v>57119</v>
      </c>
      <c r="H111"/>
      <c r="I111"/>
    </row>
    <row r="112" spans="1:26">
      <c r="A112" s="4" t="s">
        <v>118</v>
      </c>
      <c r="B112" s="2">
        <v>51008</v>
      </c>
      <c r="C112" s="2">
        <v>51008</v>
      </c>
      <c r="D112" s="2">
        <v>59430</v>
      </c>
      <c r="E112" s="2">
        <v>59430</v>
      </c>
      <c r="F112" s="2">
        <v>61788</v>
      </c>
      <c r="G112" s="2">
        <v>61788</v>
      </c>
      <c r="H112"/>
      <c r="I112"/>
    </row>
    <row r="113" spans="1:9">
      <c r="A113" s="4" t="s">
        <v>120</v>
      </c>
      <c r="B113" s="2">
        <v>47286</v>
      </c>
      <c r="C113" s="2">
        <v>47286</v>
      </c>
      <c r="D113" s="2">
        <v>55188</v>
      </c>
      <c r="E113" s="2">
        <v>55188</v>
      </c>
      <c r="F113" s="2">
        <v>57222</v>
      </c>
      <c r="G113" s="2">
        <v>57222</v>
      </c>
      <c r="H113"/>
      <c r="I113"/>
    </row>
    <row r="114" spans="1:9">
      <c r="A114" s="4" t="s">
        <v>122</v>
      </c>
      <c r="B114" s="2">
        <v>47243</v>
      </c>
      <c r="C114" s="2">
        <v>47243</v>
      </c>
      <c r="D114" s="2">
        <v>55695</v>
      </c>
      <c r="E114" s="2">
        <v>55695</v>
      </c>
      <c r="F114" s="2">
        <v>58031</v>
      </c>
      <c r="G114" s="2">
        <v>58031</v>
      </c>
      <c r="H114"/>
      <c r="I114"/>
    </row>
    <row r="115" spans="1:9">
      <c r="A115" s="4" t="s">
        <v>124</v>
      </c>
      <c r="B115" s="2">
        <v>46744</v>
      </c>
      <c r="C115" s="2">
        <v>46744</v>
      </c>
      <c r="D115" s="2">
        <v>54104</v>
      </c>
      <c r="E115" s="2">
        <v>54104</v>
      </c>
      <c r="F115" s="2">
        <v>56058</v>
      </c>
      <c r="G115" s="2">
        <v>56058</v>
      </c>
      <c r="H115"/>
      <c r="I115"/>
    </row>
    <row r="116" spans="1:9">
      <c r="A116" s="4" t="s">
        <v>126</v>
      </c>
      <c r="B116" s="2">
        <v>43938</v>
      </c>
      <c r="C116" s="2">
        <v>43938</v>
      </c>
      <c r="D116" s="2">
        <v>50420</v>
      </c>
      <c r="E116" s="2">
        <v>50420</v>
      </c>
      <c r="F116" s="2">
        <v>51925</v>
      </c>
      <c r="G116" s="2">
        <v>51925</v>
      </c>
      <c r="H116"/>
      <c r="I116"/>
    </row>
    <row r="117" spans="1:9">
      <c r="A117" s="4" t="s">
        <v>125</v>
      </c>
      <c r="B117" s="2">
        <v>48594</v>
      </c>
      <c r="C117" s="2">
        <v>48594</v>
      </c>
      <c r="D117" s="2">
        <v>56620</v>
      </c>
      <c r="E117" s="2">
        <v>56620</v>
      </c>
      <c r="F117" s="2">
        <v>58660</v>
      </c>
      <c r="G117" s="2">
        <v>58660</v>
      </c>
      <c r="H117"/>
      <c r="I117"/>
    </row>
    <row r="118" spans="1:9">
      <c r="A118" s="4" t="s">
        <v>123</v>
      </c>
      <c r="B118" s="2">
        <v>44890</v>
      </c>
      <c r="C118" s="2">
        <v>44890</v>
      </c>
      <c r="D118" s="2">
        <v>52930</v>
      </c>
      <c r="E118" s="2">
        <v>52930</v>
      </c>
      <c r="F118" s="2">
        <v>55240</v>
      </c>
      <c r="G118" s="2">
        <v>55240</v>
      </c>
      <c r="H118"/>
      <c r="I118"/>
    </row>
    <row r="119" spans="1:9">
      <c r="A119" s="4" t="s">
        <v>121</v>
      </c>
      <c r="B119" s="2">
        <v>22304</v>
      </c>
      <c r="C119" s="2">
        <v>7250</v>
      </c>
      <c r="D119" s="2">
        <v>26106</v>
      </c>
      <c r="E119" s="2">
        <v>9728</v>
      </c>
      <c r="F119" s="2">
        <v>25752</v>
      </c>
      <c r="G119" s="2">
        <v>10018</v>
      </c>
      <c r="H119"/>
      <c r="I119"/>
    </row>
    <row r="120" spans="1:9">
      <c r="A120" s="4" t="s">
        <v>119</v>
      </c>
      <c r="B120" s="2">
        <v>45016</v>
      </c>
      <c r="C120" s="2">
        <v>45016</v>
      </c>
      <c r="D120" s="2">
        <v>51832</v>
      </c>
      <c r="E120" s="2">
        <v>51832</v>
      </c>
      <c r="F120" s="2">
        <v>53790</v>
      </c>
      <c r="G120" s="2">
        <v>53790</v>
      </c>
      <c r="H120"/>
      <c r="I120"/>
    </row>
    <row r="121" spans="1:9">
      <c r="A121" s="4" t="s">
        <v>117</v>
      </c>
      <c r="B121" s="2">
        <v>41820</v>
      </c>
      <c r="C121" s="2">
        <v>41820</v>
      </c>
      <c r="D121" s="2">
        <v>50340</v>
      </c>
      <c r="E121" s="2">
        <v>50340</v>
      </c>
      <c r="F121" s="2">
        <v>52800</v>
      </c>
      <c r="G121" s="2">
        <v>52800</v>
      </c>
      <c r="H121"/>
      <c r="I121"/>
    </row>
    <row r="122" spans="1:9">
      <c r="A122" s="4" t="s">
        <v>115</v>
      </c>
      <c r="B122" s="2">
        <v>45195</v>
      </c>
      <c r="C122" s="2">
        <v>45195</v>
      </c>
      <c r="D122" s="2">
        <v>51354</v>
      </c>
      <c r="E122" s="2">
        <v>51354</v>
      </c>
      <c r="F122" s="2">
        <v>53529</v>
      </c>
      <c r="G122" s="2">
        <v>53529</v>
      </c>
      <c r="H122"/>
      <c r="I122"/>
    </row>
    <row r="123" spans="1:9">
      <c r="A123" s="4" t="s">
        <v>177</v>
      </c>
      <c r="B123" s="2">
        <v>45366</v>
      </c>
      <c r="C123" s="2">
        <v>45366</v>
      </c>
      <c r="D123" s="2">
        <v>52202</v>
      </c>
      <c r="E123" s="2">
        <v>52202</v>
      </c>
      <c r="F123" s="2">
        <v>54014</v>
      </c>
      <c r="G123" s="2">
        <v>54014</v>
      </c>
      <c r="H123"/>
      <c r="I123"/>
    </row>
    <row r="124" spans="1:9">
      <c r="A124" s="4" t="s">
        <v>113</v>
      </c>
      <c r="B124" s="2">
        <v>47668</v>
      </c>
      <c r="C124" s="2">
        <v>47668</v>
      </c>
      <c r="D124" s="2">
        <v>55584</v>
      </c>
      <c r="E124" s="2">
        <v>55584</v>
      </c>
      <c r="F124" s="2">
        <v>57770</v>
      </c>
      <c r="G124" s="2">
        <v>57770</v>
      </c>
      <c r="H124"/>
      <c r="I124"/>
    </row>
    <row r="125" spans="1:9">
      <c r="A125" s="4" t="s">
        <v>111</v>
      </c>
      <c r="B125" s="2">
        <v>45800</v>
      </c>
      <c r="C125" s="2">
        <v>45800</v>
      </c>
      <c r="D125" s="2">
        <v>53430</v>
      </c>
      <c r="E125" s="2">
        <v>53430</v>
      </c>
      <c r="F125" s="2">
        <v>55500</v>
      </c>
      <c r="G125" s="2">
        <v>55500</v>
      </c>
      <c r="H125"/>
      <c r="I125"/>
    </row>
    <row r="126" spans="1:9">
      <c r="D126"/>
      <c r="E126"/>
      <c r="F126"/>
      <c r="G126"/>
      <c r="H126"/>
      <c r="I126"/>
    </row>
  </sheetData>
  <sheetProtection sheet="1" objects="1" scenarios="1" pivotTables="0"/>
  <pageMargins left="0.7" right="0.7" top="0.75" bottom="0.75" header="0.3" footer="0.3"/>
  <tableParts count="1">
    <tablePart r:id="rId1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BCAA45-CC04-9840-8EBD-D751A586B1CD}">
  <sheetPr>
    <tabColor rgb="FF7030A0"/>
  </sheetPr>
  <dimension ref="A1:G6"/>
  <sheetViews>
    <sheetView showGridLines="0" topLeftCell="A64" workbookViewId="0">
      <selection activeCell="A70" sqref="A70"/>
    </sheetView>
  </sheetViews>
  <sheetFormatPr baseColWidth="10" defaultRowHeight="16"/>
  <sheetData>
    <row r="1" spans="1:7">
      <c r="A1" s="85" t="s">
        <v>269</v>
      </c>
      <c r="B1" s="86"/>
      <c r="C1" s="86"/>
      <c r="D1" s="87"/>
      <c r="E1" s="87"/>
      <c r="F1" s="87"/>
      <c r="G1" s="88"/>
    </row>
    <row r="2" spans="1:7" ht="17" thickBot="1">
      <c r="A2" s="89"/>
      <c r="B2" s="90"/>
      <c r="C2" s="90"/>
      <c r="D2" s="91"/>
      <c r="E2" s="91"/>
      <c r="F2" s="91"/>
      <c r="G2" s="92"/>
    </row>
    <row r="4" spans="1:7">
      <c r="B4" s="202" t="s">
        <v>270</v>
      </c>
      <c r="C4" s="203"/>
      <c r="D4" s="203"/>
      <c r="E4" s="203"/>
      <c r="F4" s="203"/>
      <c r="G4" s="204"/>
    </row>
    <row r="5" spans="1:7">
      <c r="B5" s="205"/>
      <c r="C5" s="131"/>
      <c r="D5" s="131"/>
      <c r="E5" s="131"/>
      <c r="F5" s="131"/>
      <c r="G5" s="206"/>
    </row>
    <row r="6" spans="1:7">
      <c r="B6" s="207"/>
      <c r="C6" s="208"/>
      <c r="D6" s="208"/>
      <c r="E6" s="208"/>
      <c r="F6" s="208"/>
      <c r="G6" s="209"/>
    </row>
  </sheetData>
  <sheetProtection sheet="1" objects="1" scenarios="1"/>
  <mergeCells count="2">
    <mergeCell ref="A1:G2"/>
    <mergeCell ref="B4:G6"/>
  </mergeCells>
  <hyperlinks>
    <hyperlink ref="A1:G2" location="'Table of Contents'!B33" display=" Appendix" xr:uid="{90721585-C89E-6C4F-B2CF-DD27FB1318E7}"/>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Cover Page</vt:lpstr>
      <vt:lpstr>Table of Contents</vt:lpstr>
      <vt:lpstr>Introduction</vt:lpstr>
      <vt:lpstr>America's Top 18 Colleges</vt:lpstr>
      <vt:lpstr>Interactive Dashboard</vt:lpstr>
      <vt:lpstr>Dashboard Pivot Tables</vt:lpstr>
      <vt:lpstr>Appendix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Keith Loftin</dc:creator>
  <cp:lastModifiedBy>Keith Loftin</cp:lastModifiedBy>
  <dcterms:created xsi:type="dcterms:W3CDTF">2022-03-23T13:53:39Z</dcterms:created>
  <dcterms:modified xsi:type="dcterms:W3CDTF">2022-04-29T18:10:18Z</dcterms:modified>
</cp:coreProperties>
</file>